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5 Privat\Bezirk-Schießen\Saison 2019_20\"/>
    </mc:Choice>
  </mc:AlternateContent>
  <bookViews>
    <workbookView xWindow="0" yWindow="0" windowWidth="28800" windowHeight="11130" activeTab="1"/>
  </bookViews>
  <sheets>
    <sheet name="Auswertung mit Einzelschuss" sheetId="1" r:id="rId1"/>
    <sheet name="Auswertung ohne Einzelschus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2" l="1"/>
  <c r="R36" i="2"/>
  <c r="T36" i="2" s="1"/>
  <c r="R35" i="2"/>
  <c r="R34" i="2"/>
  <c r="T34" i="2" s="1"/>
  <c r="R33" i="2"/>
  <c r="R32" i="2"/>
  <c r="R31" i="2"/>
  <c r="R30" i="2"/>
  <c r="T30" i="2" s="1"/>
  <c r="R29" i="2"/>
  <c r="R28" i="2"/>
  <c r="R18" i="2"/>
  <c r="R17" i="2"/>
  <c r="T17" i="2" s="1"/>
  <c r="R16" i="2"/>
  <c r="R15" i="2"/>
  <c r="R14" i="2"/>
  <c r="R13" i="2"/>
  <c r="R12" i="2"/>
  <c r="R11" i="2"/>
  <c r="T11" i="2" s="1"/>
  <c r="R10" i="2"/>
  <c r="T10" i="2" s="1"/>
  <c r="R9" i="2"/>
  <c r="T9" i="2" s="1"/>
  <c r="T12" i="2"/>
  <c r="T13" i="2"/>
  <c r="T14" i="2"/>
  <c r="T15" i="2"/>
  <c r="T16" i="2"/>
  <c r="T18" i="2"/>
  <c r="T28" i="2"/>
  <c r="T29" i="2"/>
  <c r="T31" i="2"/>
  <c r="T32" i="2"/>
  <c r="T33" i="2"/>
  <c r="T35" i="2"/>
  <c r="T37" i="2"/>
  <c r="AE41" i="1"/>
  <c r="AE40" i="1"/>
  <c r="AE39" i="1"/>
  <c r="AE38" i="1"/>
  <c r="AE37" i="1"/>
  <c r="AE36" i="1"/>
  <c r="AE35" i="1"/>
  <c r="AE34" i="1"/>
  <c r="AE33" i="1"/>
  <c r="AE32" i="1"/>
  <c r="AE21" i="1"/>
  <c r="AE20" i="1"/>
  <c r="AE19" i="1"/>
  <c r="AE18" i="1"/>
  <c r="AE17" i="1"/>
  <c r="AE16" i="1"/>
  <c r="AE15" i="1"/>
  <c r="AE14" i="1"/>
  <c r="Y14" i="1" s="1"/>
  <c r="AE13" i="1"/>
  <c r="AE12" i="1"/>
  <c r="Y12" i="1" s="1"/>
  <c r="O33" i="2" l="1"/>
  <c r="O35" i="2"/>
  <c r="O31" i="2"/>
  <c r="O28" i="2"/>
  <c r="O16" i="2"/>
  <c r="O13" i="2"/>
  <c r="O11" i="2"/>
  <c r="O10" i="2"/>
  <c r="O15" i="2"/>
  <c r="O12" i="2"/>
  <c r="O9" i="2"/>
  <c r="O32" i="2"/>
  <c r="O36" i="2"/>
  <c r="O37" i="2"/>
  <c r="O30" i="2"/>
  <c r="O18" i="2"/>
  <c r="O34" i="2"/>
  <c r="O17" i="2"/>
  <c r="O29" i="2"/>
  <c r="O14" i="2"/>
  <c r="X41" i="1"/>
  <c r="X40" i="1"/>
  <c r="X39" i="1"/>
  <c r="X38" i="1"/>
  <c r="X37" i="1"/>
  <c r="X36" i="1"/>
  <c r="X35" i="1"/>
  <c r="X34" i="1"/>
  <c r="X33" i="1"/>
  <c r="X32" i="1"/>
  <c r="X12" i="1"/>
  <c r="Y39" i="1"/>
  <c r="AB32" i="1"/>
  <c r="AB33" i="1"/>
  <c r="AB34" i="1"/>
  <c r="AB35" i="1"/>
  <c r="AB36" i="1"/>
  <c r="AB37" i="1"/>
  <c r="AB38" i="1"/>
  <c r="AB39" i="1"/>
  <c r="AB40" i="1"/>
  <c r="Y40" i="1"/>
  <c r="AB12" i="1"/>
  <c r="AB13" i="1"/>
  <c r="AB14" i="1"/>
  <c r="AB15" i="1"/>
  <c r="AB16" i="1"/>
  <c r="AB17" i="1"/>
  <c r="AB18" i="1"/>
  <c r="AB19" i="1"/>
  <c r="AB20" i="1"/>
  <c r="Y20" i="1"/>
  <c r="X20" i="1"/>
  <c r="Y21" i="1"/>
  <c r="AB21" i="1"/>
  <c r="X21" i="1"/>
  <c r="B21" i="2" l="1"/>
  <c r="D21" i="2"/>
  <c r="D23" i="2"/>
  <c r="B23" i="2"/>
  <c r="D24" i="2"/>
  <c r="B24" i="2"/>
  <c r="D22" i="2"/>
  <c r="B22" i="2"/>
  <c r="D43" i="2"/>
  <c r="AD40" i="1"/>
  <c r="AD20" i="1"/>
  <c r="D42" i="2"/>
  <c r="D40" i="2"/>
  <c r="D41" i="2"/>
  <c r="AD39" i="1"/>
  <c r="B42" i="2"/>
  <c r="C42" i="2"/>
  <c r="C22" i="2"/>
  <c r="C24" i="2"/>
  <c r="C43" i="2"/>
  <c r="B43" i="2"/>
  <c r="C40" i="2"/>
  <c r="B40" i="2"/>
  <c r="C21" i="2"/>
  <c r="C41" i="2"/>
  <c r="B41" i="2"/>
  <c r="C23" i="2"/>
  <c r="AD21" i="1"/>
  <c r="G21" i="2" l="1"/>
  <c r="Y41" i="1"/>
  <c r="Y38" i="1"/>
  <c r="Y37" i="1"/>
  <c r="Y36" i="1"/>
  <c r="Y35" i="1"/>
  <c r="Y34" i="1"/>
  <c r="Y33" i="1"/>
  <c r="Y32" i="1"/>
  <c r="Y19" i="1"/>
  <c r="Y18" i="1"/>
  <c r="Y17" i="1"/>
  <c r="Y16" i="1"/>
  <c r="Y15" i="1"/>
  <c r="Y13" i="1"/>
  <c r="X19" i="1"/>
  <c r="X18" i="1"/>
  <c r="X17" i="1"/>
  <c r="X16" i="1"/>
  <c r="X15" i="1"/>
  <c r="X14" i="1"/>
  <c r="AD14" i="1" s="1"/>
  <c r="X13" i="1" l="1"/>
  <c r="AB41" i="1" l="1"/>
  <c r="AD41" i="1" s="1"/>
  <c r="AD38" i="1"/>
  <c r="AD37" i="1"/>
  <c r="AD36" i="1"/>
  <c r="AD35" i="1"/>
  <c r="AD34" i="1"/>
  <c r="AD33" i="1"/>
  <c r="AD32" i="1"/>
  <c r="AD19" i="1"/>
  <c r="AD18" i="1"/>
  <c r="AD17" i="1"/>
  <c r="AD16" i="1"/>
  <c r="AD15" i="1"/>
  <c r="AD13" i="1"/>
  <c r="AD12" i="1"/>
  <c r="Z40" i="1" l="1"/>
  <c r="Z39" i="1"/>
  <c r="Z21" i="1"/>
  <c r="Z17" i="1"/>
  <c r="Z13" i="1"/>
  <c r="Z14" i="1"/>
  <c r="Z18" i="1"/>
  <c r="Z20" i="1"/>
  <c r="Z15" i="1"/>
  <c r="Z19" i="1"/>
  <c r="Z12" i="1"/>
  <c r="Z34" i="1"/>
  <c r="Z37" i="1"/>
  <c r="Z38" i="1"/>
  <c r="Z32" i="1"/>
  <c r="Z41" i="1"/>
  <c r="Z35" i="1"/>
  <c r="Z36" i="1"/>
  <c r="Z33" i="1"/>
  <c r="Z16" i="1"/>
  <c r="B44" i="1" l="1"/>
  <c r="F24" i="1"/>
  <c r="C45" i="1"/>
  <c r="D46" i="1"/>
  <c r="B46" i="1"/>
  <c r="C46" i="1"/>
  <c r="D45" i="1"/>
  <c r="B45" i="1"/>
  <c r="C44" i="1"/>
  <c r="C47" i="1"/>
  <c r="B47" i="1"/>
  <c r="D44" i="1"/>
  <c r="D47" i="1"/>
  <c r="B24" i="1"/>
  <c r="C24" i="1"/>
  <c r="D24" i="1"/>
  <c r="C26" i="1"/>
  <c r="F26" i="1"/>
  <c r="B26" i="1"/>
  <c r="D26" i="1"/>
  <c r="B27" i="1"/>
  <c r="D27" i="1"/>
  <c r="C27" i="1"/>
  <c r="F27" i="1"/>
  <c r="C25" i="1"/>
  <c r="D25" i="1"/>
  <c r="F25" i="1"/>
  <c r="B25" i="1"/>
  <c r="P44" i="1" l="1"/>
  <c r="P24" i="1"/>
</calcChain>
</file>

<file path=xl/comments1.xml><?xml version="1.0" encoding="utf-8"?>
<comments xmlns="http://schemas.openxmlformats.org/spreadsheetml/2006/main">
  <authors>
    <author>Goertz</author>
  </authors>
  <commentList>
    <comment ref="A9" authorId="0" shapeId="0">
      <text>
        <r>
          <rPr>
            <b/>
            <sz val="8"/>
            <color indexed="81"/>
            <rFont val="Tahoma"/>
            <family val="2"/>
          </rPr>
          <t>erstellt: Josef Goertz
Anregungen : josefgoertz@aol.com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Goertz</author>
  </authors>
  <commentList>
    <comment ref="A6" authorId="0" shapeId="0">
      <text>
        <r>
          <rPr>
            <b/>
            <sz val="8"/>
            <color indexed="81"/>
            <rFont val="Tahoma"/>
          </rPr>
          <t>erstellt: Josef Goertz
Anregungen : josefgoertz@aol.com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<sst xmlns="http://schemas.openxmlformats.org/spreadsheetml/2006/main" count="85" uniqueCount="31">
  <si>
    <t>Schieß-Liste</t>
  </si>
  <si>
    <t>Ort des Schießens:</t>
  </si>
  <si>
    <t>Datum:</t>
  </si>
  <si>
    <t>Klasse:</t>
  </si>
  <si>
    <t>Gastgebende-Bruderschaft:</t>
  </si>
  <si>
    <t>Platz</t>
  </si>
  <si>
    <t>X</t>
  </si>
  <si>
    <t>Nr.</t>
  </si>
  <si>
    <t>Vorname</t>
  </si>
  <si>
    <t>Nachname</t>
  </si>
  <si>
    <t>Achtung in der Spalte X    muss M = Mannschaft oder E = nur Einzelwertung eingetragen werden</t>
  </si>
  <si>
    <t>Beste Einzelschützen</t>
  </si>
  <si>
    <t>Ringe</t>
  </si>
  <si>
    <t>Gast-Bruderschaft:</t>
  </si>
  <si>
    <t>Nachnahme</t>
  </si>
  <si>
    <t>Unterschriften:</t>
  </si>
  <si>
    <t>RingeEinzelw.</t>
  </si>
  <si>
    <t>Mannschaftsergebniss</t>
  </si>
  <si>
    <t>Ringe Mannschaftsw.</t>
  </si>
  <si>
    <t xml:space="preserve">                    für Luftgewehr-Altersklasse Wettkampf zehntel Wertung</t>
  </si>
  <si>
    <t xml:space="preserve">                    für Luftgewehr-,Luftpistole-, Kleinkaliber-Wettkampf</t>
  </si>
  <si>
    <t>Aus</t>
  </si>
  <si>
    <t>r</t>
  </si>
  <si>
    <t>Ergebniss</t>
  </si>
  <si>
    <t>Datum</t>
  </si>
  <si>
    <t xml:space="preserve"> Gastgebende Bruderschaft</t>
  </si>
  <si>
    <t>m</t>
  </si>
  <si>
    <t>Ergebniss/M</t>
  </si>
  <si>
    <t>Ergebniss/E</t>
  </si>
  <si>
    <t>Lobberich</t>
  </si>
  <si>
    <t>St.Lambertus und Jungesellen Kaldenkirchen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</si>
</sst>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0"/>
    <numFmt numFmtId="165" formatCode="#,##0.0\ _€"/>
    <numFmt numFmtId="166" formatCode="#,##0.0"/>
    <numFmt numFmtId="167" formatCode="#,##0.00\ _€"/>
    <numFmt numFmtId="169" formatCode="dd/mm/yy;@"/>
  </numFmts>
  <fonts count="26" x14ac:knownFonts="1"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b/>
      <sz val="11"/>
      <name val="Arial"/>
    </font>
    <font>
      <b/>
      <sz val="8"/>
      <name val="Arial"/>
    </font>
    <font>
      <b/>
      <sz val="8"/>
      <color indexed="81"/>
      <name val="Tahoma"/>
    </font>
    <font>
      <sz val="8"/>
      <color indexed="81"/>
      <name val="Tahoma"/>
    </font>
    <font>
      <sz val="8"/>
      <color indexed="10"/>
      <name val="Arial"/>
      <family val="2"/>
    </font>
    <font>
      <sz val="8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4" xfId="0" applyFont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4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2" fillId="0" borderId="2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3" fillId="0" borderId="2" xfId="0" applyFont="1" applyBorder="1" applyProtection="1">
      <protection hidden="1"/>
    </xf>
    <xf numFmtId="0" fontId="3" fillId="0" borderId="7" xfId="0" applyFont="1" applyBorder="1" applyProtection="1">
      <protection hidden="1"/>
    </xf>
    <xf numFmtId="165" fontId="0" fillId="0" borderId="0" xfId="0" applyNumberFormat="1" applyProtection="1">
      <protection hidden="1"/>
    </xf>
    <xf numFmtId="165" fontId="2" fillId="0" borderId="0" xfId="0" applyNumberFormat="1" applyFont="1" applyProtection="1">
      <protection hidden="1"/>
    </xf>
    <xf numFmtId="165" fontId="3" fillId="0" borderId="0" xfId="0" applyNumberFormat="1" applyFont="1" applyProtection="1">
      <protection hidden="1"/>
    </xf>
    <xf numFmtId="165" fontId="2" fillId="0" borderId="1" xfId="0" applyNumberFormat="1" applyFont="1" applyBorder="1" applyAlignment="1" applyProtection="1">
      <protection hidden="1"/>
    </xf>
    <xf numFmtId="165" fontId="2" fillId="0" borderId="1" xfId="0" applyNumberFormat="1" applyFont="1" applyBorder="1" applyAlignment="1" applyProtection="1">
      <protection locked="0"/>
    </xf>
    <xf numFmtId="165" fontId="4" fillId="0" borderId="2" xfId="0" applyNumberFormat="1" applyFont="1" applyBorder="1" applyAlignment="1" applyProtection="1">
      <alignment horizontal="center" vertical="center"/>
      <protection hidden="1"/>
    </xf>
    <xf numFmtId="165" fontId="2" fillId="0" borderId="10" xfId="0" applyNumberFormat="1" applyFont="1" applyBorder="1" applyAlignment="1" applyProtection="1">
      <alignment horizontal="center" vertic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165" fontId="0" fillId="0" borderId="2" xfId="0" applyNumberFormat="1" applyBorder="1" applyProtection="1">
      <protection hidden="1"/>
    </xf>
    <xf numFmtId="165" fontId="3" fillId="0" borderId="2" xfId="0" applyNumberFormat="1" applyFont="1" applyBorder="1" applyProtection="1">
      <protection hidden="1"/>
    </xf>
    <xf numFmtId="165" fontId="0" fillId="0" borderId="7" xfId="0" applyNumberFormat="1" applyBorder="1" applyProtection="1">
      <protection hidden="1"/>
    </xf>
    <xf numFmtId="165" fontId="3" fillId="0" borderId="7" xfId="0" applyNumberFormat="1" applyFont="1" applyBorder="1" applyProtection="1"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8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2" fillId="0" borderId="1" xfId="0" applyNumberFormat="1" applyFont="1" applyBorder="1" applyAlignment="1" applyProtection="1">
      <protection locked="0"/>
    </xf>
    <xf numFmtId="165" fontId="2" fillId="0" borderId="2" xfId="0" applyNumberFormat="1" applyFont="1" applyBorder="1" applyAlignment="1" applyProtection="1">
      <protection locked="0"/>
    </xf>
    <xf numFmtId="165" fontId="0" fillId="0" borderId="7" xfId="0" applyNumberFormat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 applyProtection="1">
      <alignment horizontal="center" vertical="center"/>
      <protection hidden="1"/>
    </xf>
    <xf numFmtId="165" fontId="0" fillId="0" borderId="0" xfId="0" applyNumberFormat="1" applyBorder="1" applyAlignment="1" applyProtection="1">
      <alignment horizontal="center" vertical="center"/>
      <protection hidden="1"/>
    </xf>
    <xf numFmtId="165" fontId="2" fillId="0" borderId="0" xfId="0" applyNumberFormat="1" applyFont="1" applyBorder="1" applyAlignment="1" applyProtection="1">
      <alignment horizontal="center" vertical="center"/>
      <protection hidden="1"/>
    </xf>
    <xf numFmtId="166" fontId="10" fillId="0" borderId="0" xfId="0" applyNumberFormat="1" applyFont="1" applyProtection="1">
      <protection hidden="1"/>
    </xf>
    <xf numFmtId="165" fontId="4" fillId="0" borderId="13" xfId="0" applyNumberFormat="1" applyFont="1" applyBorder="1" applyAlignment="1" applyProtection="1">
      <alignment horizontal="center" vertical="center"/>
      <protection hidden="1"/>
    </xf>
    <xf numFmtId="165" fontId="0" fillId="0" borderId="6" xfId="0" applyNumberFormat="1" applyBorder="1" applyAlignment="1" applyProtection="1">
      <alignment horizontal="center" vertical="center"/>
      <protection hidden="1"/>
    </xf>
    <xf numFmtId="165" fontId="4" fillId="0" borderId="0" xfId="0" applyNumberFormat="1" applyFont="1" applyBorder="1" applyAlignment="1" applyProtection="1">
      <alignment horizontal="center" vertical="center"/>
      <protection hidden="1"/>
    </xf>
    <xf numFmtId="4" fontId="2" fillId="0" borderId="4" xfId="0" applyNumberFormat="1" applyFont="1" applyBorder="1" applyAlignment="1" applyProtection="1">
      <alignment horizontal="center"/>
      <protection hidden="1"/>
    </xf>
    <xf numFmtId="165" fontId="2" fillId="0" borderId="4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locked="0"/>
    </xf>
    <xf numFmtId="165" fontId="2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0" fillId="0" borderId="4" xfId="0" applyBorder="1" applyProtection="1">
      <protection hidden="1"/>
    </xf>
    <xf numFmtId="165" fontId="0" fillId="0" borderId="4" xfId="0" applyNumberFormat="1" applyBorder="1" applyProtection="1"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2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2" fontId="2" fillId="0" borderId="0" xfId="0" applyNumberFormat="1" applyFont="1" applyProtection="1">
      <protection hidden="1"/>
    </xf>
    <xf numFmtId="0" fontId="2" fillId="0" borderId="2" xfId="0" applyFont="1" applyBorder="1" applyProtection="1">
      <protection locked="0"/>
    </xf>
    <xf numFmtId="2" fontId="2" fillId="0" borderId="0" xfId="0" applyNumberFormat="1" applyFont="1" applyProtection="1">
      <protection locked="0"/>
    </xf>
    <xf numFmtId="0" fontId="13" fillId="0" borderId="4" xfId="0" applyFont="1" applyBorder="1" applyAlignment="1" applyProtection="1">
      <alignment horizontal="center"/>
      <protection hidden="1"/>
    </xf>
    <xf numFmtId="0" fontId="13" fillId="0" borderId="4" xfId="0" applyFont="1" applyBorder="1" applyProtection="1">
      <protection locked="0"/>
    </xf>
    <xf numFmtId="1" fontId="0" fillId="0" borderId="4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0" fontId="0" fillId="0" borderId="2" xfId="0" applyBorder="1" applyProtection="1">
      <protection hidden="1"/>
    </xf>
    <xf numFmtId="0" fontId="0" fillId="0" borderId="7" xfId="0" applyBorder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2" fontId="18" fillId="0" borderId="0" xfId="0" applyNumberFormat="1" applyFont="1" applyProtection="1">
      <protection hidden="1"/>
    </xf>
    <xf numFmtId="164" fontId="18" fillId="0" borderId="0" xfId="0" applyNumberFormat="1" applyFont="1" applyProtection="1">
      <protection hidden="1"/>
    </xf>
    <xf numFmtId="4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4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protection locked="0"/>
    </xf>
    <xf numFmtId="2" fontId="2" fillId="0" borderId="4" xfId="0" applyNumberFormat="1" applyFont="1" applyBorder="1" applyAlignment="1" applyProtection="1">
      <alignment horizontal="center"/>
      <protection hidden="1"/>
    </xf>
    <xf numFmtId="167" fontId="2" fillId="0" borderId="4" xfId="0" applyNumberFormat="1" applyFont="1" applyBorder="1" applyAlignment="1" applyProtection="1">
      <alignment horizontal="center"/>
      <protection hidden="1"/>
    </xf>
    <xf numFmtId="165" fontId="19" fillId="0" borderId="2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2" fillId="0" borderId="17" xfId="0" applyNumberFormat="1" applyFont="1" applyBorder="1" applyAlignment="1" applyProtection="1">
      <alignment horizontal="center"/>
      <protection hidden="1"/>
    </xf>
    <xf numFmtId="165" fontId="2" fillId="0" borderId="16" xfId="0" applyNumberFormat="1" applyFont="1" applyBorder="1" applyProtection="1">
      <protection locked="0"/>
    </xf>
    <xf numFmtId="165" fontId="2" fillId="0" borderId="18" xfId="0" applyNumberFormat="1" applyFont="1" applyBorder="1" applyProtection="1">
      <protection locked="0"/>
    </xf>
    <xf numFmtId="165" fontId="2" fillId="0" borderId="19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2" fillId="0" borderId="12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0" fontId="3" fillId="0" borderId="1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8" fillId="0" borderId="0" xfId="0" applyFont="1" applyAlignment="1"/>
    <xf numFmtId="165" fontId="2" fillId="0" borderId="4" xfId="0" applyNumberFormat="1" applyFont="1" applyBorder="1" applyProtection="1">
      <protection locked="0"/>
    </xf>
    <xf numFmtId="165" fontId="2" fillId="0" borderId="4" xfId="0" applyNumberFormat="1" applyFont="1" applyBorder="1" applyProtection="1">
      <protection locked="0" hidden="1"/>
    </xf>
    <xf numFmtId="2" fontId="22" fillId="0" borderId="11" xfId="0" applyNumberFormat="1" applyFont="1" applyBorder="1" applyAlignment="1" applyProtection="1">
      <alignment horizontal="center"/>
      <protection hidden="1"/>
    </xf>
    <xf numFmtId="0" fontId="22" fillId="0" borderId="14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2" fillId="0" borderId="4" xfId="0" applyNumberFormat="1" applyFont="1" applyBorder="1" applyAlignment="1" applyProtection="1">
      <alignment horizontal="center" vertical="center" wrapText="1" shrinkToFit="1"/>
      <protection hidden="1"/>
    </xf>
    <xf numFmtId="0" fontId="2" fillId="0" borderId="4" xfId="0" applyFont="1" applyBorder="1" applyAlignment="1" applyProtection="1">
      <alignment horizontal="center" vertical="center" wrapText="1" shrinkToFit="1"/>
      <protection hidden="1"/>
    </xf>
    <xf numFmtId="4" fontId="2" fillId="0" borderId="4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65" fontId="2" fillId="0" borderId="1" xfId="0" applyNumberFormat="1" applyFont="1" applyBorder="1" applyAlignment="1" applyProtection="1">
      <protection locked="0"/>
    </xf>
    <xf numFmtId="165" fontId="3" fillId="0" borderId="1" xfId="0" applyNumberFormat="1" applyFont="1" applyBorder="1" applyAlignment="1" applyProtection="1">
      <protection locked="0"/>
    </xf>
    <xf numFmtId="165" fontId="2" fillId="0" borderId="0" xfId="0" applyNumberFormat="1" applyFont="1" applyBorder="1" applyAlignment="1" applyProtection="1">
      <protection locked="0"/>
    </xf>
    <xf numFmtId="165" fontId="2" fillId="0" borderId="11" xfId="0" applyNumberFormat="1" applyFont="1" applyBorder="1" applyAlignment="1" applyProtection="1">
      <alignment horizontal="center"/>
      <protection hidden="1"/>
    </xf>
    <xf numFmtId="0" fontId="0" fillId="0" borderId="12" xfId="0" applyBorder="1" applyAlignment="1">
      <alignment horizontal="center"/>
    </xf>
    <xf numFmtId="2" fontId="19" fillId="0" borderId="2" xfId="0" applyNumberFormat="1" applyFont="1" applyBorder="1" applyAlignment="1" applyProtection="1">
      <alignment horizontal="center" vertical="center"/>
      <protection hidden="1"/>
    </xf>
    <xf numFmtId="2" fontId="20" fillId="0" borderId="2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>
      <alignment horizontal="center" vertical="center"/>
    </xf>
    <xf numFmtId="165" fontId="10" fillId="0" borderId="4" xfId="0" applyNumberFormat="1" applyFont="1" applyBorder="1" applyAlignment="1" applyProtection="1">
      <protection hidden="1"/>
    </xf>
    <xf numFmtId="0" fontId="0" fillId="0" borderId="4" xfId="0" applyFont="1" applyBorder="1" applyAlignment="1"/>
    <xf numFmtId="0" fontId="0" fillId="0" borderId="11" xfId="0" applyBorder="1" applyAlignment="1"/>
    <xf numFmtId="2" fontId="10" fillId="0" borderId="4" xfId="0" applyNumberFormat="1" applyFont="1" applyBorder="1" applyAlignment="1" applyProtection="1">
      <alignment horizontal="center"/>
      <protection hidden="1"/>
    </xf>
    <xf numFmtId="2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/>
    <xf numFmtId="1" fontId="2" fillId="0" borderId="3" xfId="0" applyNumberFormat="1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165" fontId="0" fillId="0" borderId="6" xfId="0" applyNumberFormat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2" fillId="0" borderId="2" xfId="0" applyNumberFormat="1" applyFont="1" applyBorder="1" applyAlignment="1" applyProtection="1">
      <protection locked="0"/>
    </xf>
    <xf numFmtId="4" fontId="19" fillId="0" borderId="2" xfId="0" applyNumberFormat="1" applyFont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/>
    </xf>
    <xf numFmtId="0" fontId="0" fillId="0" borderId="14" xfId="0" applyBorder="1" applyAlignment="1"/>
    <xf numFmtId="0" fontId="0" fillId="0" borderId="12" xfId="0" applyBorder="1" applyAlignment="1"/>
    <xf numFmtId="0" fontId="2" fillId="0" borderId="11" xfId="0" applyFont="1" applyBorder="1" applyAlignment="1" applyProtection="1">
      <protection locked="0"/>
    </xf>
    <xf numFmtId="0" fontId="23" fillId="0" borderId="6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2" fontId="13" fillId="0" borderId="11" xfId="0" applyNumberFormat="1" applyFont="1" applyBorder="1" applyAlignment="1" applyProtection="1">
      <alignment horizontal="center" vertical="center"/>
      <protection locked="0"/>
    </xf>
    <xf numFmtId="2" fontId="1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7" fontId="4" fillId="0" borderId="9" xfId="0" applyNumberFormat="1" applyFont="1" applyBorder="1" applyAlignment="1" applyProtection="1">
      <alignment horizontal="center" vertical="center"/>
      <protection hidden="1"/>
    </xf>
    <xf numFmtId="167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2" fontId="2" fillId="0" borderId="11" xfId="0" applyNumberFormat="1" applyFont="1" applyBorder="1" applyAlignment="1" applyProtection="1">
      <alignment horizontal="center"/>
      <protection hidden="1"/>
    </xf>
    <xf numFmtId="2" fontId="2" fillId="0" borderId="12" xfId="0" applyNumberFormat="1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protection locked="0"/>
    </xf>
    <xf numFmtId="1" fontId="2" fillId="0" borderId="3" xfId="0" applyNumberFormat="1" applyFont="1" applyBorder="1" applyAlignment="1" applyProtection="1">
      <alignment wrapText="1"/>
      <protection hidden="1"/>
    </xf>
    <xf numFmtId="1" fontId="2" fillId="0" borderId="5" xfId="0" applyNumberFormat="1" applyFont="1" applyBorder="1" applyAlignment="1" applyProtection="1">
      <alignment wrapText="1"/>
      <protection hidden="1"/>
    </xf>
    <xf numFmtId="0" fontId="2" fillId="0" borderId="15" xfId="0" applyFont="1" applyBorder="1" applyAlignment="1" applyProtection="1">
      <protection locked="0"/>
    </xf>
    <xf numFmtId="0" fontId="3" fillId="0" borderId="3" xfId="0" applyFont="1" applyBorder="1" applyAlignment="1" applyProtection="1">
      <alignment horizontal="center" textRotation="90"/>
      <protection hidden="1"/>
    </xf>
    <xf numFmtId="0" fontId="3" fillId="0" borderId="5" xfId="0" applyFont="1" applyBorder="1" applyAlignment="1" applyProtection="1">
      <alignment horizontal="center" textRotation="90"/>
      <protection hidden="1"/>
    </xf>
    <xf numFmtId="0" fontId="12" fillId="0" borderId="3" xfId="0" applyFont="1" applyBorder="1" applyAlignment="1" applyProtection="1">
      <alignment horizontal="center" textRotation="90" wrapText="1" shrinkToFit="1"/>
      <protection hidden="1"/>
    </xf>
    <xf numFmtId="0" fontId="12" fillId="0" borderId="5" xfId="0" applyFont="1" applyBorder="1" applyAlignment="1" applyProtection="1">
      <alignment horizontal="center" textRotation="90" wrapText="1" shrinkToFit="1"/>
      <protection hidden="1"/>
    </xf>
    <xf numFmtId="1" fontId="2" fillId="0" borderId="3" xfId="0" applyNumberFormat="1" applyFont="1" applyBorder="1" applyAlignment="1" applyProtection="1">
      <alignment wrapText="1" shrinkToFit="1"/>
      <protection hidden="1"/>
    </xf>
    <xf numFmtId="1" fontId="2" fillId="0" borderId="5" xfId="0" applyNumberFormat="1" applyFont="1" applyBorder="1" applyAlignment="1" applyProtection="1">
      <alignment wrapText="1" shrinkToFit="1"/>
      <protection hidden="1"/>
    </xf>
    <xf numFmtId="14" fontId="2" fillId="0" borderId="1" xfId="0" applyNumberFormat="1" applyFont="1" applyBorder="1" applyAlignment="1" applyProtection="1">
      <protection hidden="1"/>
    </xf>
    <xf numFmtId="0" fontId="0" fillId="0" borderId="1" xfId="0" applyBorder="1" applyAlignment="1"/>
    <xf numFmtId="0" fontId="8" fillId="0" borderId="0" xfId="0" applyFont="1" applyAlignment="1"/>
    <xf numFmtId="0" fontId="0" fillId="0" borderId="0" xfId="0" applyAlignment="1"/>
    <xf numFmtId="0" fontId="3" fillId="0" borderId="3" xfId="0" applyFont="1" applyBorder="1" applyAlignment="1" applyProtection="1">
      <alignment horizontal="center" textRotation="90" wrapText="1"/>
      <protection hidden="1"/>
    </xf>
    <xf numFmtId="0" fontId="3" fillId="0" borderId="5" xfId="0" applyFont="1" applyBorder="1" applyAlignment="1" applyProtection="1">
      <alignment horizontal="center" textRotation="90" wrapText="1"/>
      <protection hidden="1"/>
    </xf>
    <xf numFmtId="0" fontId="14" fillId="0" borderId="3" xfId="0" applyFont="1" applyBorder="1" applyAlignment="1" applyProtection="1">
      <alignment horizontal="center" textRotation="90" wrapText="1" shrinkToFit="1"/>
      <protection hidden="1"/>
    </xf>
    <xf numFmtId="0" fontId="14" fillId="0" borderId="5" xfId="0" applyFont="1" applyBorder="1" applyAlignment="1" applyProtection="1">
      <alignment horizontal="center" textRotation="90" wrapText="1" shrinkToFit="1"/>
      <protection hidden="1"/>
    </xf>
    <xf numFmtId="0" fontId="3" fillId="0" borderId="11" xfId="0" applyFont="1" applyBorder="1" applyAlignment="1" applyProtection="1">
      <alignment horizontal="center"/>
      <protection hidden="1"/>
    </xf>
    <xf numFmtId="169" fontId="2" fillId="0" borderId="1" xfId="0" applyNumberFormat="1" applyFont="1" applyBorder="1" applyAlignment="1" applyProtection="1">
      <protection hidden="1"/>
    </xf>
    <xf numFmtId="2" fontId="2" fillId="0" borderId="4" xfId="0" applyNumberFormat="1" applyFont="1" applyBorder="1" applyProtection="1">
      <protection locked="0"/>
    </xf>
    <xf numFmtId="2" fontId="2" fillId="0" borderId="18" xfId="0" applyNumberFormat="1" applyFont="1" applyBorder="1" applyProtection="1">
      <protection locked="0"/>
    </xf>
    <xf numFmtId="2" fontId="2" fillId="0" borderId="16" xfId="0" applyNumberFormat="1" applyFont="1" applyBorder="1" applyProtection="1">
      <protection locked="0"/>
    </xf>
    <xf numFmtId="2" fontId="2" fillId="0" borderId="19" xfId="0" applyNumberFormat="1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22762</xdr:colOff>
      <xdr:row>0</xdr:row>
      <xdr:rowOff>0</xdr:rowOff>
    </xdr:from>
    <xdr:to>
      <xdr:col>1</xdr:col>
      <xdr:colOff>484321</xdr:colOff>
      <xdr:row>5</xdr:row>
      <xdr:rowOff>29401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62" y="0"/>
          <a:ext cx="1640076" cy="13855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409575</xdr:colOff>
      <xdr:row>4</xdr:row>
      <xdr:rowOff>108908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71550" cy="103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F51"/>
  <sheetViews>
    <sheetView topLeftCell="A25" zoomScale="59" zoomScaleNormal="59" workbookViewId="0">
      <selection activeCell="D32" sqref="D32"/>
    </sheetView>
  </sheetViews>
  <sheetFormatPr baseColWidth="10" defaultColWidth="11.42578125" defaultRowHeight="15" x14ac:dyDescent="0.25"/>
  <cols>
    <col min="1" max="1" width="17.5703125" style="1" customWidth="1"/>
    <col min="2" max="2" width="26.42578125" style="1" customWidth="1"/>
    <col min="3" max="3" width="27.28515625" style="1" customWidth="1"/>
    <col min="4" max="6" width="10.28515625" style="22" customWidth="1"/>
    <col min="7" max="7" width="13" style="22" customWidth="1"/>
    <col min="8" max="23" width="10.28515625" style="22" customWidth="1"/>
    <col min="24" max="24" width="18.28515625" style="22" customWidth="1"/>
    <col min="25" max="25" width="16.42578125" style="22" customWidth="1"/>
    <col min="26" max="26" width="7.5703125" style="1" customWidth="1"/>
    <col min="27" max="27" width="6.28515625" style="34" customWidth="1"/>
    <col min="28" max="28" width="20.28515625" style="2" hidden="1" customWidth="1"/>
    <col min="29" max="29" width="9.7109375" style="1" hidden="1" customWidth="1"/>
    <col min="30" max="30" width="17.28515625" style="2" hidden="1" customWidth="1"/>
    <col min="31" max="31" width="11.42578125" style="1" hidden="1" customWidth="1"/>
    <col min="32" max="32" width="25.7109375" style="1" hidden="1" customWidth="1"/>
    <col min="33" max="34" width="40.42578125" style="1" customWidth="1"/>
    <col min="35" max="16384" width="11.42578125" style="1"/>
  </cols>
  <sheetData>
    <row r="2" spans="1:32" ht="33.75" x14ac:dyDescent="0.25">
      <c r="D2" s="129" t="s">
        <v>0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32" ht="26.25" customHeight="1" x14ac:dyDescent="0.25">
      <c r="D3" s="127" t="s">
        <v>19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24"/>
    </row>
    <row r="4" spans="1:32" x14ac:dyDescent="0.25">
      <c r="H4" s="23"/>
      <c r="I4" s="24"/>
      <c r="J4" s="24"/>
      <c r="K4" s="24"/>
      <c r="L4" s="24"/>
      <c r="M4" s="24"/>
      <c r="N4" s="24"/>
      <c r="O4" s="24"/>
      <c r="P4" s="24"/>
    </row>
    <row r="7" spans="1:32" s="3" customFormat="1" x14ac:dyDescent="0.25">
      <c r="A7" s="4" t="s">
        <v>1</v>
      </c>
      <c r="B7" s="4"/>
      <c r="C7" s="105" t="s">
        <v>29</v>
      </c>
      <c r="D7" s="106"/>
      <c r="E7" s="106"/>
      <c r="F7" s="25" t="s">
        <v>2</v>
      </c>
      <c r="G7" s="176"/>
      <c r="H7" s="25"/>
      <c r="I7" s="107"/>
      <c r="J7" s="108"/>
      <c r="K7" s="108"/>
      <c r="L7" s="25" t="s">
        <v>3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6"/>
      <c r="Y7" s="43"/>
      <c r="Z7" s="5"/>
      <c r="AA7" s="35"/>
      <c r="AB7" s="6"/>
      <c r="AD7" s="6"/>
    </row>
    <row r="9" spans="1:32" s="7" customFormat="1" ht="24.75" customHeight="1" thickBot="1" x14ac:dyDescent="0.3">
      <c r="B9" s="55" t="s">
        <v>4</v>
      </c>
      <c r="C9" s="55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56"/>
      <c r="Z9" s="57"/>
      <c r="AA9" s="36"/>
      <c r="AB9" s="8"/>
      <c r="AD9" s="8"/>
    </row>
    <row r="10" spans="1:32" ht="16.5" customHeight="1" thickBot="1" x14ac:dyDescent="0.3">
      <c r="A10" s="58"/>
      <c r="B10" s="58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8"/>
      <c r="AA10" s="102" t="s">
        <v>6</v>
      </c>
    </row>
    <row r="11" spans="1:32" s="11" customFormat="1" ht="15.75" thickBot="1" x14ac:dyDescent="0.3">
      <c r="A11" s="9" t="s">
        <v>7</v>
      </c>
      <c r="B11" s="9" t="s">
        <v>8</v>
      </c>
      <c r="C11" s="9" t="s">
        <v>9</v>
      </c>
      <c r="D11" s="87">
        <v>1</v>
      </c>
      <c r="E11" s="87">
        <v>2</v>
      </c>
      <c r="F11" s="87">
        <v>3</v>
      </c>
      <c r="G11" s="87">
        <v>4</v>
      </c>
      <c r="H11" s="87">
        <v>5</v>
      </c>
      <c r="I11" s="87">
        <v>6</v>
      </c>
      <c r="J11" s="87">
        <v>7</v>
      </c>
      <c r="K11" s="87">
        <v>8</v>
      </c>
      <c r="L11" s="87">
        <v>9</v>
      </c>
      <c r="M11" s="87">
        <v>10</v>
      </c>
      <c r="N11" s="87">
        <v>11</v>
      </c>
      <c r="O11" s="87">
        <v>12</v>
      </c>
      <c r="P11" s="87">
        <v>13</v>
      </c>
      <c r="Q11" s="87">
        <v>14</v>
      </c>
      <c r="R11" s="87">
        <v>15</v>
      </c>
      <c r="S11" s="87">
        <v>16</v>
      </c>
      <c r="T11" s="87">
        <v>17</v>
      </c>
      <c r="U11" s="87">
        <v>18</v>
      </c>
      <c r="V11" s="87">
        <v>19</v>
      </c>
      <c r="W11" s="87">
        <v>20</v>
      </c>
      <c r="X11" s="54" t="s">
        <v>28</v>
      </c>
      <c r="Y11" s="54" t="s">
        <v>27</v>
      </c>
      <c r="Z11" s="60" t="s">
        <v>5</v>
      </c>
      <c r="AA11" s="103"/>
      <c r="AB11" s="10"/>
      <c r="AD11" s="10"/>
    </row>
    <row r="12" spans="1:32" ht="41.25" customHeight="1" thickBot="1" x14ac:dyDescent="0.3">
      <c r="A12" s="12"/>
      <c r="B12" s="12"/>
      <c r="C12" s="12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79">
        <f>IF(AA12="","",IF(AA12="e",(D12)+(E12)+(F12)+(G12)+(H12)+(I12)+(J12)+(K12)+(L12)+(M12)+N12+O12+P12+Q12+R12+S12+T12+U12+V12+W12,IF(AA12="M",(D12)+(E12)+(F12)+(G12)+(H12)+(I12)+(J12)+(K12)+(L12)+(M12)+N12+O12+P12+Q12+R12+S12+T12+U12+V12+W12)))</f>
        <v>0</v>
      </c>
      <c r="Y12" s="82">
        <f>IF(AA12="","",IF(AA12="m",(AE12),IF(AA12="e",(AF12))))</f>
        <v>0</v>
      </c>
      <c r="Z12" s="9">
        <f>IF(AA12="","",IF(AA12="e","",IF(AA12="m",RANK(AD12,$AD$12:$AD$21))))</f>
        <v>9</v>
      </c>
      <c r="AA12" s="37" t="s">
        <v>26</v>
      </c>
      <c r="AB12" s="2">
        <f>SUM(K12/100)+(J12/1000)+(M12/1000)+(L12/10000)+0.0000001</f>
        <v>9.9999999999999995E-8</v>
      </c>
      <c r="AD12" s="2">
        <f t="shared" ref="AD12:AD20" si="0">IF(AA12="m",SUM(AB12+X12),IF(AA12="e",0))</f>
        <v>9.9999999999999995E-8</v>
      </c>
      <c r="AE12" s="49">
        <f t="shared" ref="AE12:AE21" si="1">ROUNDDOWN(D12,2)+ROUNDDOWN(E12,2)+ROUNDDOWN(F12,2)+ROUNDDOWN(G12,2)+ROUNDDOWN(H12,2)+ROUNDDOWN(I12,2)+ROUNDDOWN(J12,2)+ROUNDDOWN(K12,2)+ROUNDDOWN(L12,2)+ROUNDDOWN(M12,2)+ROUNDDOWN(N12,2)+ROUNDDOWN(O12,2)+ROUNDDOWN(P12,2)+ROUNDDOWN(Q12,2)+ROUNDDOWN(R12,2)+ROUNDDOWN(S12,2)+ROUNDDOWN(T12,2)+ROUNDDOWN(U12,2)+ROUNDDOWN(V12,2)+ROUNDDOWN(W12,2)</f>
        <v>0</v>
      </c>
      <c r="AF12" s="1">
        <v>0</v>
      </c>
    </row>
    <row r="13" spans="1:32" ht="41.25" customHeight="1" thickBot="1" x14ac:dyDescent="0.3">
      <c r="A13" s="12"/>
      <c r="B13" s="12"/>
      <c r="C13" s="12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53">
        <f>IF(AA13="","",IF(AA13="e",(D13)+(E13)+(F13)+(G13)+(H13)+(I13)+(J13)+(K13)+(L13)+(M13)+N13+O13+P13+Q13+R13+S13+T13+U13+V13+W13,IF(AA13="M",(D13)+(E13)+(F13)+(G13)+(H13)+(I13)+(J13)+(K13)+(L13)+(M13)+N13+O13+P13+Q13+R13+S13+T13+U13+V13+W13)))</f>
        <v>0</v>
      </c>
      <c r="Y13" s="82">
        <f t="shared" ref="Y13:Y20" si="2">IF(AA13="","",IF(AA13="m",(AE13),IF(AA13="e",(AF13))))</f>
        <v>0</v>
      </c>
      <c r="Z13" s="9">
        <f>IF(AA13="","",IF(AA13="e","",IF(AA13="m",RANK(AD13,$AD$12:$AD$21))))</f>
        <v>1</v>
      </c>
      <c r="AA13" s="37" t="s">
        <v>26</v>
      </c>
      <c r="AB13" s="2">
        <f>SUM(K13/100)+(J13/1000)+(L13/1000)+(M13/10000)+0.0000009</f>
        <v>8.9999999999999996E-7</v>
      </c>
      <c r="AD13" s="2">
        <f t="shared" si="0"/>
        <v>8.9999999999999996E-7</v>
      </c>
      <c r="AE13" s="49">
        <f t="shared" si="1"/>
        <v>0</v>
      </c>
      <c r="AF13" s="1">
        <v>0</v>
      </c>
    </row>
    <row r="14" spans="1:32" ht="41.25" customHeight="1" thickBot="1" x14ac:dyDescent="0.3">
      <c r="A14" s="12"/>
      <c r="B14" s="12"/>
      <c r="C14" s="12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53">
        <f t="shared" ref="X14:X20" si="3">IF(AA14="","",IF(AA14="e",(D14)+(E14)+(F14)+(G14)+(H14)+(I14)+(J14)+(K14)+(L14)+(M14)+N14+O14+P14+Q14+R14+S14+T14+U14+V14+W14,IF(AA14="M",(D14)+(E14)+(F14)+(G14)+(H14)+(I14)+(J14)+(K14)+(L14)+(M14)+N14+O14+P14+Q14+R14+S14+T14+U14+V14+W14)))</f>
        <v>0</v>
      </c>
      <c r="Y14" s="82">
        <f>IF(AA14="","",IF(AA14="m",(AE14),IF(AA14="e",(AF14))))</f>
        <v>0</v>
      </c>
      <c r="Z14" s="9">
        <f>IF(AA14="","",IF(AA14="e","",IF(AA14="m",RANK(AD14,$AD$12:$AD$21))))</f>
        <v>2</v>
      </c>
      <c r="AA14" s="37" t="s">
        <v>26</v>
      </c>
      <c r="AB14" s="2">
        <f>SUM(K14/100)+(L14/1000)+(M14/1000)+(J14/10000)+0.0000008</f>
        <v>7.9999999999999996E-7</v>
      </c>
      <c r="AD14" s="2">
        <f>IF(AA14="m",SUM(AB14+X14),IF(AA14="e",0))</f>
        <v>7.9999999999999996E-7</v>
      </c>
      <c r="AE14" s="49">
        <f t="shared" si="1"/>
        <v>0</v>
      </c>
      <c r="AF14" s="1">
        <v>0</v>
      </c>
    </row>
    <row r="15" spans="1:32" ht="41.25" customHeight="1" thickBot="1" x14ac:dyDescent="0.3">
      <c r="A15" s="12"/>
      <c r="B15" s="12"/>
      <c r="C15" s="12"/>
      <c r="D15" s="97"/>
      <c r="E15" s="97"/>
      <c r="F15" s="97"/>
      <c r="G15" s="97"/>
      <c r="H15" s="97"/>
      <c r="I15" s="97"/>
      <c r="J15" s="97"/>
      <c r="K15" s="97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53">
        <f t="shared" si="3"/>
        <v>0</v>
      </c>
      <c r="Y15" s="82">
        <f t="shared" si="2"/>
        <v>0</v>
      </c>
      <c r="Z15" s="9">
        <f>IF(AA15="","",IF(AA15="e","",IF(AA15="m",RANK(AD15,$AD$12:$AD$21))))</f>
        <v>3</v>
      </c>
      <c r="AA15" s="37" t="s">
        <v>26</v>
      </c>
      <c r="AB15" s="2">
        <f>SUM(K15/100)+(J15/1000)+(L15/1000)+(M16/10000)+0.0000007</f>
        <v>6.9999999999999997E-7</v>
      </c>
      <c r="AD15" s="2">
        <f t="shared" si="0"/>
        <v>6.9999999999999997E-7</v>
      </c>
      <c r="AE15" s="49">
        <f t="shared" si="1"/>
        <v>0</v>
      </c>
      <c r="AF15" s="1">
        <v>0</v>
      </c>
    </row>
    <row r="16" spans="1:32" ht="41.25" customHeight="1" thickBot="1" x14ac:dyDescent="0.3">
      <c r="A16" s="12"/>
      <c r="B16" s="12"/>
      <c r="C16" s="12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53">
        <f t="shared" si="3"/>
        <v>0</v>
      </c>
      <c r="Y16" s="82">
        <f t="shared" si="2"/>
        <v>0</v>
      </c>
      <c r="Z16" s="9">
        <f t="shared" ref="Z16" si="4">IF(AA16="","",IF(AA16="e","",IF(AA16="m",RANK(AD16,$AD$12:$AD$19))))</f>
        <v>4</v>
      </c>
      <c r="AA16" s="37" t="s">
        <v>26</v>
      </c>
      <c r="AB16" s="2">
        <f>SUM(K16/100)+(J16/1000)+(L16/1000)+(M16/10000)+0.0000006</f>
        <v>5.9999999999999997E-7</v>
      </c>
      <c r="AD16" s="2">
        <f t="shared" si="0"/>
        <v>5.9999999999999997E-7</v>
      </c>
      <c r="AE16" s="49">
        <f t="shared" si="1"/>
        <v>0</v>
      </c>
      <c r="AF16" s="1">
        <v>0</v>
      </c>
    </row>
    <row r="17" spans="1:32" ht="41.25" customHeight="1" thickBot="1" x14ac:dyDescent="0.3">
      <c r="A17" s="12"/>
      <c r="B17" s="12"/>
      <c r="C17" s="12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53">
        <f t="shared" si="3"/>
        <v>0</v>
      </c>
      <c r="Y17" s="82">
        <f t="shared" si="2"/>
        <v>0</v>
      </c>
      <c r="Z17" s="9">
        <f>IF(AA17="","",IF(AA17="e","",IF(AA17="m",RANK(AD17,$AD$12:$AD$21))))</f>
        <v>5</v>
      </c>
      <c r="AA17" s="37" t="s">
        <v>26</v>
      </c>
      <c r="AB17" s="2">
        <f>SUM(K17/100)+(J17/1000)+(L17/1000)+(M17/10000)+0.0000005</f>
        <v>4.9999999999999998E-7</v>
      </c>
      <c r="AD17" s="2">
        <f t="shared" si="0"/>
        <v>4.9999999999999998E-7</v>
      </c>
      <c r="AE17" s="49">
        <f t="shared" si="1"/>
        <v>0</v>
      </c>
      <c r="AF17" s="1">
        <v>0</v>
      </c>
    </row>
    <row r="18" spans="1:32" ht="41.25" customHeight="1" thickBot="1" x14ac:dyDescent="0.3">
      <c r="A18" s="12"/>
      <c r="B18" s="12"/>
      <c r="C18" s="12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53">
        <f t="shared" si="3"/>
        <v>0</v>
      </c>
      <c r="Y18" s="82">
        <f t="shared" si="2"/>
        <v>0</v>
      </c>
      <c r="Z18" s="9">
        <f>IF(AA18="","",IF(AA18="e","",IF(AA18="m",RANK(AD18,$AD$12:$AD$21))))</f>
        <v>6</v>
      </c>
      <c r="AA18" s="37" t="s">
        <v>26</v>
      </c>
      <c r="AB18" s="2">
        <f>SUM(K18/100)+(J18/1000)+(L18/1000)+(M18/10000)+0.0000004</f>
        <v>3.9999999999999998E-7</v>
      </c>
      <c r="AD18" s="2">
        <f t="shared" si="0"/>
        <v>3.9999999999999998E-7</v>
      </c>
      <c r="AE18" s="49">
        <f t="shared" si="1"/>
        <v>0</v>
      </c>
      <c r="AF18" s="1">
        <v>0</v>
      </c>
    </row>
    <row r="19" spans="1:32" ht="41.25" customHeight="1" thickTop="1" thickBot="1" x14ac:dyDescent="0.3">
      <c r="A19" s="12"/>
      <c r="B19" s="12"/>
      <c r="C19" s="12"/>
      <c r="D19" s="89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90"/>
      <c r="X19" s="53">
        <f t="shared" si="3"/>
        <v>0</v>
      </c>
      <c r="Y19" s="82">
        <f t="shared" si="2"/>
        <v>0</v>
      </c>
      <c r="Z19" s="9">
        <f>IF(AA19="","",IF(AA19="e","",IF(AA19="m",RANK(AD19,$AD$12:$AD$21))))</f>
        <v>7</v>
      </c>
      <c r="AA19" s="37" t="s">
        <v>26</v>
      </c>
      <c r="AB19" s="2">
        <f>SUM(K19/100)+(J19/1000)+(L19/1000)+(M19/10000)+0.0000003</f>
        <v>2.9999999999999999E-7</v>
      </c>
      <c r="AD19" s="2">
        <f t="shared" si="0"/>
        <v>2.9999999999999999E-7</v>
      </c>
      <c r="AE19" s="49">
        <f t="shared" si="1"/>
        <v>0</v>
      </c>
      <c r="AF19" s="1">
        <v>0</v>
      </c>
    </row>
    <row r="20" spans="1:32" ht="41.25" customHeight="1" thickTop="1" thickBot="1" x14ac:dyDescent="0.3">
      <c r="A20" s="12"/>
      <c r="B20" s="12"/>
      <c r="C20" s="12"/>
      <c r="D20" s="89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90"/>
      <c r="X20" s="77">
        <f t="shared" si="3"/>
        <v>0</v>
      </c>
      <c r="Y20" s="82">
        <f t="shared" si="2"/>
        <v>0</v>
      </c>
      <c r="Z20" s="78">
        <f>IF(AA20="","",IF(AA20="e","",IF(AA20="m",RANK(AD20,$AD$12:$AD$21))))</f>
        <v>8</v>
      </c>
      <c r="AA20" s="37" t="s">
        <v>26</v>
      </c>
      <c r="AB20" s="2">
        <f>SUM(K20/100)+(J20/1000)+(L20/1000)+(M20/10000)+0.0000002</f>
        <v>1.9999999999999999E-7</v>
      </c>
      <c r="AD20" s="2">
        <f t="shared" si="0"/>
        <v>1.9999999999999999E-7</v>
      </c>
      <c r="AE20" s="49">
        <f t="shared" si="1"/>
        <v>0</v>
      </c>
      <c r="AF20" s="1">
        <v>0</v>
      </c>
    </row>
    <row r="21" spans="1:32" ht="41.25" customHeight="1" thickTop="1" thickBot="1" x14ac:dyDescent="0.3">
      <c r="A21" s="12"/>
      <c r="B21" s="12"/>
      <c r="C21" s="12"/>
      <c r="D21" s="89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90"/>
      <c r="X21" s="77">
        <f t="shared" ref="X21" si="5">IF(AA21="","",IF(AA21="e",(D21)+(E21)+(F21)+(G21)+(H21)+(I21)+(J21)+(K21)+(L21)+(M21)+N21+O21+P21+Q21+R21+S21+T21+U21+V21+W21,IF(AA21="M",(D21)+(E21)+(F21)+(G21)+(H21)+(I21)+(J21)+(K21)+(L21)+(M21)+N21+O21+P21+Q21+R21+S21+T21+U21+V21+W21)))</f>
        <v>0</v>
      </c>
      <c r="Y21" s="82">
        <f t="shared" ref="Y21" si="6">IF(AA21="","",IF(AA21="m",(AE21),IF(AA21="e",(AF21))))</f>
        <v>0</v>
      </c>
      <c r="Z21" s="78">
        <f>IF(AA21="","",IF(AA21="e","",IF(AA21="m",RANK(AD21,$AD$12:$AD$21))))</f>
        <v>9</v>
      </c>
      <c r="AA21" s="37" t="s">
        <v>26</v>
      </c>
      <c r="AB21" s="2">
        <f>SUM(K21/100)+(J21/1000)+(L21/1000)+(M21/10000)+0.0000001</f>
        <v>9.9999999999999995E-8</v>
      </c>
      <c r="AD21" s="2">
        <f t="shared" ref="AD21" si="7">IF(AA21="m",SUM(AB21+X21),IF(AA21="e",0))</f>
        <v>9.9999999999999995E-8</v>
      </c>
      <c r="AE21" s="49">
        <f t="shared" si="1"/>
        <v>0</v>
      </c>
      <c r="AF21" s="1">
        <v>0</v>
      </c>
    </row>
    <row r="22" spans="1:32" ht="21.75" customHeight="1" thickBot="1" x14ac:dyDescent="0.3">
      <c r="A22" s="40" t="s">
        <v>10</v>
      </c>
      <c r="B22" s="41"/>
      <c r="C22" s="41"/>
      <c r="D22" s="42"/>
      <c r="E22" s="42"/>
      <c r="F22" s="42"/>
      <c r="U22" s="22" t="s">
        <v>22</v>
      </c>
    </row>
    <row r="23" spans="1:32" ht="21.75" customHeight="1" thickTop="1" thickBot="1" x14ac:dyDescent="0.3">
      <c r="A23" s="9"/>
      <c r="B23" s="9" t="s">
        <v>11</v>
      </c>
      <c r="C23" s="13"/>
      <c r="D23" s="110" t="s">
        <v>16</v>
      </c>
      <c r="E23" s="111"/>
      <c r="F23" s="116" t="s">
        <v>18</v>
      </c>
      <c r="G23" s="117"/>
      <c r="H23" s="118"/>
      <c r="I23" s="50"/>
      <c r="J23" s="51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47"/>
    </row>
    <row r="24" spans="1:32" ht="34.5" customHeight="1" thickBot="1" x14ac:dyDescent="0.3">
      <c r="A24" s="9">
        <v>1</v>
      </c>
      <c r="B24" s="14">
        <f>IF(Z12=A24,B12,IF(Z13=A24,B13,IF(Z14=A24,B14,IF(Z15=A24,B15,IF(Z16=A24,B16,IF(Z17=A24,B17,IF(Z18=A24,B18,IF(Z19=A24,B19,IF(Z20=A24,B20,IF(Z21=A24,B21,""))))))))))</f>
        <v>0</v>
      </c>
      <c r="C24" s="14">
        <f>IF(Z12=A24,C12,IF(Z13=A24,C13,IF(Z14=A24,C14,IF(Z15=A24,C15,IF(Z16=A24,C16,IF(Z17=A24,C17,IF(Z18=A24,C18,IF(Z19=A24,C19,IF(Z20=A24,C20,IF(Z21=A24,C21,""))))))))))</f>
        <v>0</v>
      </c>
      <c r="D24" s="104">
        <f>IF(Z12=A24,X12,IF(Z13=A24,X13,IF(Z14=A24,X14,IF(Z15=A24,X15,IF(Z16=A24,X16,IF(Z17=A24,X17,IF(Z18=A24,X18,IF(Z19=A24,X19,IF(Z20=A24,X20,IF(Z21=A24,X21,""))))))))))</f>
        <v>0</v>
      </c>
      <c r="E24" s="104"/>
      <c r="F24" s="119">
        <f>IF(Z12=A24,Y12,IF(Z13=A24,Y13,IF(Z14=A24,Y14,IF(Z15=A24,Y15,IF(Z16=A24,Y16,IF(Z17=A24,Y17,IF(Z18=A24,Y18,IF(Z19=A24,Y19,IF(Z20=A24,Y20,IF(Z21=A24,Y21,""))))))))))</f>
        <v>0</v>
      </c>
      <c r="G24" s="120"/>
      <c r="H24" s="121"/>
      <c r="I24" s="48"/>
      <c r="J24" s="114" t="s">
        <v>17</v>
      </c>
      <c r="K24" s="115"/>
      <c r="L24" s="115"/>
      <c r="M24" s="115"/>
      <c r="N24" s="115"/>
      <c r="O24" s="27"/>
      <c r="P24" s="112">
        <f>IF(D24="","",SUM(F24,F25,F26))</f>
        <v>0</v>
      </c>
      <c r="Q24" s="113"/>
      <c r="R24" s="84" t="s">
        <v>12</v>
      </c>
      <c r="S24" s="27"/>
      <c r="T24" s="27"/>
      <c r="U24" s="27"/>
      <c r="V24" s="27"/>
      <c r="W24" s="27"/>
      <c r="X24" s="28"/>
      <c r="Y24" s="48"/>
    </row>
    <row r="25" spans="1:32" ht="34.5" customHeight="1" thickBot="1" x14ac:dyDescent="0.3">
      <c r="A25" s="16">
        <v>2</v>
      </c>
      <c r="B25" s="14">
        <f>IF(Z13=A25,B13,IF(Z14=A25,B14,IF(Z15=A25,B15,IF(Z16=A25,B16,IF(Z17=A25,B17,IF(Z18=A25,B18,IF(Z19=A25,B19,IF(Z20=A25,B20,IF(Z21=A25,B21,IF(Z12=A25,B12,""))))))))))</f>
        <v>0</v>
      </c>
      <c r="C25" s="14">
        <f>IF(Z13=A25,C13,IF(Z14=A25,C14,IF(Z15=A25,C15,IF(Z16=A25,C16,IF(Z17=A25,C17,IF(Z18=A25,C18,IF(Z19=A25,C19,IF(Z20=A25,C20,IF(Z21=A25,C21,IF(Z12=A25,C12,""))))))))))</f>
        <v>0</v>
      </c>
      <c r="D25" s="104">
        <f>IF(Z13=A25,X13,IF(Z14=A25,X14,IF(Z15=A25,X15,IF(Z16=A25,X16,IF(Z17=A25,X17,IF(Z18=A25,X18,IF(Z19=A25,X19,IF(Z20=A25,X20,IF(Z21=A25,X21,IF(Z12=A25,X12,""))))))))))</f>
        <v>0</v>
      </c>
      <c r="E25" s="104"/>
      <c r="F25" s="119">
        <f>IF(Z13=A25,Y13,IF(Z14=A25,Y14,IF(Z15=A25,Y15,IF(Z16=A25,Y16,IF(Z17=A25,Y17,IF(Z18=A25,Y18,IF(Z19=A25,Y19,IF(Z20=A25,Y20,IF(Z21=A25,Y21,IF(Z12=A25,Y12,""))))))))))</f>
        <v>0</v>
      </c>
      <c r="G25" s="120"/>
      <c r="H25" s="121"/>
    </row>
    <row r="26" spans="1:32" ht="34.5" customHeight="1" thickBot="1" x14ac:dyDescent="0.3">
      <c r="A26" s="16">
        <v>3</v>
      </c>
      <c r="B26" s="14">
        <f>IF(Z14=A26,B14,IF(Z15=A26,B15,IF(Z16=A26,B16,IF(Z17=A26,B17,IF(Z18=A26,B18,IF(Z19=A26,B19,IF(Z20=A26,B20,IF(Z21=A26,B21,IF(Z12=A26,B12,IF(Z13=A26,B13,""))))))))))</f>
        <v>0</v>
      </c>
      <c r="C26" s="14">
        <f>IF(Z14=A26,C14,IF(Z15=A26,C15,IF(Z16=A26,C16,IF(Z17=A26,C17,IF(Z18=A26,C18,IF(Z19=A26,C19,IF(Z20=A26,C20,IF(Z21=A26,C21,IF(Z12=A26,C12,IF(Z13=A26,C13,""))))))))))</f>
        <v>0</v>
      </c>
      <c r="D26" s="104">
        <f>IF(Z14=A26,X14,IF(Z15=A26,X15,IF(Z16=A26,X16,IF(Z17=A26,X17,IF(Z18=A26,X18,IF(Z19=A26,X19,IF(Z20=A26,X20,IF(Z21=A26,X21,IF(Z12=A26,X12,IF(Z13=A26,X13,""))))))))))</f>
        <v>0</v>
      </c>
      <c r="E26" s="104"/>
      <c r="F26" s="119">
        <f>IF(Z14=A26,Y14,IF(Z15=A26,Y15,IF(Z16=A26,Y16,IF(Z17=A26,Y17,IF(Z18=A26,Y18,IF(Z19=A26,Y19,IF(Z20=A26,Y20,IF(Z21=A26,Y21,IF(Z12=A26,Y12,IF(Z13=A26,Y13,""))))))))))</f>
        <v>0</v>
      </c>
      <c r="G26" s="120"/>
      <c r="H26" s="121"/>
    </row>
    <row r="27" spans="1:32" ht="34.5" customHeight="1" thickBot="1" x14ac:dyDescent="0.3">
      <c r="A27" s="16">
        <v>4</v>
      </c>
      <c r="B27" s="14">
        <f>IF(Z15=A27,B15,IF(Z16=A27,B16,IF(Z17=A27,B17,IF(Z18=A27,B18,IF(Z19=A27,B19,IF(Z20=A27,B20,IF(Z21=A27,B21,IF(Z12=A27,B12,IF(Z13=A27,B13,IF(Z14=A27,B14,""))))))))))</f>
        <v>0</v>
      </c>
      <c r="C27" s="14">
        <f>IF(Z15=A27,C15,IF(Z16=A27,C16,IF(Z17=A27,C17,IF(Z18=A27,C18,IF(Z19=A27,C19,IF(Z20=A27,C20,IF(Z21=A27,C21,IF(Z12=A27,C12,IF(Z13=A27,C13,IF(Z14=A27,C14,""))))))))))</f>
        <v>0</v>
      </c>
      <c r="D27" s="104">
        <f>IF(Z15=A27,X15,IF(Z16=A27,X16,IF(Z17=A27,X17,IF(Z18=A27,X18,IF(Z19=A27,X19,IF(Z20=A27,X20,IF(Z21=A27,X21,IF(Z12=A27,X12,IF(Z13=A27,X13,IF(Z14=A27,X14,""))))))))))</f>
        <v>0</v>
      </c>
      <c r="E27" s="104"/>
      <c r="F27" s="119">
        <f>IF(Z15=A27,Y15,IF(Z16=A27,Y16,IF(Z17=A27,Y17,IF(Z18=A27,Y18,IF(Z19=A27,Y19,IF(Z20=A27,Y20,IF(Z21=A27,Y21,IF(Z12=A27,Y12,IF(Z13=A27,Y13,IF(Z14=A27,Y14,""))))))))))</f>
        <v>0</v>
      </c>
      <c r="G27" s="120"/>
      <c r="H27" s="121"/>
    </row>
    <row r="28" spans="1:32" x14ac:dyDescent="0.25">
      <c r="A28" s="15"/>
      <c r="B28" s="15"/>
      <c r="C28" s="15"/>
      <c r="D28" s="29"/>
      <c r="E28" s="29"/>
    </row>
    <row r="29" spans="1:32" s="3" customFormat="1" ht="23.25" customHeight="1" thickBot="1" x14ac:dyDescent="0.3">
      <c r="A29" s="17"/>
      <c r="B29" s="18" t="s">
        <v>13</v>
      </c>
      <c r="C29" s="18" t="s">
        <v>30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44"/>
      <c r="Z29" s="18"/>
      <c r="AA29" s="35"/>
      <c r="AB29" s="6"/>
      <c r="AD29" s="6"/>
    </row>
    <row r="30" spans="1:32" ht="16.5" customHeight="1" thickTop="1" thickBot="1" x14ac:dyDescent="0.3">
      <c r="AA30" s="122" t="s">
        <v>6</v>
      </c>
    </row>
    <row r="31" spans="1:32" s="11" customFormat="1" ht="16.5" thickTop="1" thickBot="1" x14ac:dyDescent="0.3">
      <c r="A31" s="9" t="s">
        <v>7</v>
      </c>
      <c r="B31" s="9" t="s">
        <v>8</v>
      </c>
      <c r="C31" s="9" t="s">
        <v>14</v>
      </c>
      <c r="D31" s="87">
        <v>1</v>
      </c>
      <c r="E31" s="87">
        <v>2</v>
      </c>
      <c r="F31" s="87">
        <v>3</v>
      </c>
      <c r="G31" s="87">
        <v>4</v>
      </c>
      <c r="H31" s="87">
        <v>5</v>
      </c>
      <c r="I31" s="87">
        <v>6</v>
      </c>
      <c r="J31" s="87">
        <v>7</v>
      </c>
      <c r="K31" s="87">
        <v>8</v>
      </c>
      <c r="L31" s="87">
        <v>9</v>
      </c>
      <c r="M31" s="87">
        <v>10</v>
      </c>
      <c r="N31" s="87">
        <v>11</v>
      </c>
      <c r="O31" s="87">
        <v>12</v>
      </c>
      <c r="P31" s="87">
        <v>13</v>
      </c>
      <c r="Q31" s="87">
        <v>14</v>
      </c>
      <c r="R31" s="87">
        <v>15</v>
      </c>
      <c r="S31" s="87">
        <v>16</v>
      </c>
      <c r="T31" s="87">
        <v>17</v>
      </c>
      <c r="U31" s="87">
        <v>18</v>
      </c>
      <c r="V31" s="87">
        <v>19</v>
      </c>
      <c r="W31" s="87">
        <v>20</v>
      </c>
      <c r="X31" s="54" t="s">
        <v>28</v>
      </c>
      <c r="Y31" s="54" t="s">
        <v>27</v>
      </c>
      <c r="Z31" s="39" t="s">
        <v>5</v>
      </c>
      <c r="AA31" s="123"/>
      <c r="AB31" s="10"/>
      <c r="AD31" s="10"/>
    </row>
    <row r="32" spans="1:32" ht="40.5" customHeight="1" thickBot="1" x14ac:dyDescent="0.3">
      <c r="A32" s="12"/>
      <c r="B32" s="12"/>
      <c r="C32" s="12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92" t="str">
        <f>IF(AA32="","",IF(AA32="e",(D32)+(E32)+(F32)+(G32)+(H32)+(I32)+(J32)+(K32)+(L32)+(M32)+(N32)+(O32)+(P32)+(Q32)+(R32)+(S32)+(T32)+(U32)+(V32)+(W32),IF(AA32="M",(D32)+(E32)+(F32)+(G32)+(H32)+(I32)+(J32)+(K32)+(L32)+(M32+(N32)+(O32)+(P32)+(Q32)+(R32)+(S32)+(T32)+(U32)+(V32)+(W32)))))</f>
        <v/>
      </c>
      <c r="Y32" s="83" t="str">
        <f t="shared" ref="Y32:Y41" si="8">IF(AA32="","",IF(AA32="m",(AE32),IF(AA32="e",(AF32))))</f>
        <v/>
      </c>
      <c r="Z32" s="9" t="str">
        <f t="shared" ref="Z32:Z41" si="9">IF(AA32="","",IF(AA32="e","",IF(AA32="m",RANK(AD32,$AD$32:$AD$41))))</f>
        <v/>
      </c>
      <c r="AA32" s="38"/>
      <c r="AB32" s="2">
        <f>SUM(K32/100)+(J32/1000)+(M32/1000)+(L32/10000)+0.000001</f>
        <v>9.9999999999999995E-7</v>
      </c>
      <c r="AD32" s="2" t="b">
        <f t="shared" ref="AD32:AD41" si="10">IF(AA32="m",SUM(AB32+X32),IF(AA32="e",0))</f>
        <v>0</v>
      </c>
      <c r="AE32" s="49">
        <f t="shared" ref="AE32:AE41" si="11">ROUNDDOWN(D32,2)+ROUNDDOWN(E32,2)+ROUNDDOWN(F32,2)+ROUNDDOWN(G32,2)+ROUNDDOWN(H32,2)+ROUNDDOWN(I32,2)+ROUNDDOWN(J32,2)+ROUNDDOWN(K32,2)+ROUNDDOWN(L32,2)+ROUNDDOWN(M32,2)+ROUNDDOWN(N32,2)+ROUNDDOWN(O32,2)+ROUNDDOWN(P32,2)+ROUNDDOWN(Q32,2)+ROUNDDOWN(R32,2)+ROUNDDOWN(S32,2)+ROUNDDOWN(T32,2)+ROUNDDOWN(U32,2)+ROUNDDOWN(V32,2)+ROUNDDOWN(W32,2)</f>
        <v>0</v>
      </c>
      <c r="AF32" s="1">
        <v>0</v>
      </c>
    </row>
    <row r="33" spans="1:32" ht="40.5" customHeight="1" thickBot="1" x14ac:dyDescent="0.3">
      <c r="A33" s="12"/>
      <c r="B33" s="12"/>
      <c r="C33" s="12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92" t="str">
        <f t="shared" ref="X33:X41" si="12">IF(AA33="","",IF(AA33="e",(D33)+(E33)+(F33)+(G33)+(H33)+(I33)+(J33)+(K33)+(L33)+(M33)+(N33)+(O33)+(P33)+(Q33)+(R33)+(S33)+(T33)+(U33)+(V33)+(W33),IF(AA33="M",(D33)+(E33)+(F33)+(G33)+(H33)+(I33)+(J33)+(K33)+(L33)+(M33+(N33)+(O33)+(P33)+(Q33)+(R33)+(S33)+(T33)+(U33)+(V33)+(W33)))))</f>
        <v/>
      </c>
      <c r="Y33" s="83" t="str">
        <f t="shared" si="8"/>
        <v/>
      </c>
      <c r="Z33" s="9" t="str">
        <f t="shared" si="9"/>
        <v/>
      </c>
      <c r="AA33" s="37"/>
      <c r="AB33" s="2">
        <f>SUM(K33/100)+(J33/1000)+(L33/1000)+(M33/10000)+0.0000009</f>
        <v>8.9999999999999996E-7</v>
      </c>
      <c r="AD33" s="2" t="b">
        <f t="shared" si="10"/>
        <v>0</v>
      </c>
      <c r="AE33" s="49">
        <f t="shared" si="11"/>
        <v>0</v>
      </c>
      <c r="AF33" s="1">
        <v>0</v>
      </c>
    </row>
    <row r="34" spans="1:32" ht="40.5" customHeight="1" thickBot="1" x14ac:dyDescent="0.3">
      <c r="A34" s="12"/>
      <c r="B34" s="12"/>
      <c r="C34" s="12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92">
        <f t="shared" si="12"/>
        <v>0</v>
      </c>
      <c r="Y34" s="83">
        <f t="shared" si="8"/>
        <v>0</v>
      </c>
      <c r="Z34" s="9">
        <f t="shared" si="9"/>
        <v>1</v>
      </c>
      <c r="AA34" s="37" t="s">
        <v>26</v>
      </c>
      <c r="AB34" s="2">
        <f>SUM(K34/100)+(J34/1000)+(L34/1000)+(M34/10000)+0.0000008</f>
        <v>7.9999999999999996E-7</v>
      </c>
      <c r="AD34" s="2">
        <f t="shared" si="10"/>
        <v>7.9999999999999996E-7</v>
      </c>
      <c r="AE34" s="49">
        <f t="shared" si="11"/>
        <v>0</v>
      </c>
      <c r="AF34" s="1">
        <v>0</v>
      </c>
    </row>
    <row r="35" spans="1:32" ht="40.5" customHeight="1" thickBot="1" x14ac:dyDescent="0.3">
      <c r="A35" s="12"/>
      <c r="B35" s="12"/>
      <c r="C35" s="12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92">
        <f t="shared" si="12"/>
        <v>0</v>
      </c>
      <c r="Y35" s="83">
        <f t="shared" si="8"/>
        <v>0</v>
      </c>
      <c r="Z35" s="9">
        <f t="shared" si="9"/>
        <v>2</v>
      </c>
      <c r="AA35" s="37" t="s">
        <v>26</v>
      </c>
      <c r="AB35" s="2">
        <f>SUM(K35/100)+(J35/1000)+(L35/1000)+(M35/10000)+0.0000007</f>
        <v>6.9999999999999997E-7</v>
      </c>
      <c r="AD35" s="2">
        <f t="shared" si="10"/>
        <v>6.9999999999999997E-7</v>
      </c>
      <c r="AE35" s="49">
        <f t="shared" si="11"/>
        <v>0</v>
      </c>
      <c r="AF35" s="1">
        <v>0</v>
      </c>
    </row>
    <row r="36" spans="1:32" ht="40.5" customHeight="1" thickBot="1" x14ac:dyDescent="0.3">
      <c r="A36" s="12"/>
      <c r="B36" s="12"/>
      <c r="C36" s="12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92">
        <f t="shared" si="12"/>
        <v>0</v>
      </c>
      <c r="Y36" s="83">
        <f t="shared" si="8"/>
        <v>0</v>
      </c>
      <c r="Z36" s="9">
        <f t="shared" si="9"/>
        <v>3</v>
      </c>
      <c r="AA36" s="37" t="s">
        <v>26</v>
      </c>
      <c r="AB36" s="2">
        <f>SUM(K36/100)+(J36/1000)+(L36/1000)+(M36/10000)+0.0000006</f>
        <v>5.9999999999999997E-7</v>
      </c>
      <c r="AD36" s="2">
        <f t="shared" si="10"/>
        <v>5.9999999999999997E-7</v>
      </c>
      <c r="AE36" s="49">
        <f t="shared" si="11"/>
        <v>0</v>
      </c>
      <c r="AF36" s="1">
        <v>0</v>
      </c>
    </row>
    <row r="37" spans="1:32" ht="40.5" customHeight="1" thickBot="1" x14ac:dyDescent="0.3">
      <c r="A37" s="12"/>
      <c r="B37" s="12"/>
      <c r="C37" s="12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92">
        <f t="shared" si="12"/>
        <v>0</v>
      </c>
      <c r="Y37" s="83">
        <f t="shared" si="8"/>
        <v>0</v>
      </c>
      <c r="Z37" s="9">
        <f t="shared" si="9"/>
        <v>4</v>
      </c>
      <c r="AA37" s="37" t="s">
        <v>26</v>
      </c>
      <c r="AB37" s="2">
        <f>SUM(K37/100)+(J37/1000)+(I37/1000)+(H37/10000)+0.0000005</f>
        <v>4.9999999999999998E-7</v>
      </c>
      <c r="AD37" s="2">
        <f t="shared" si="10"/>
        <v>4.9999999999999998E-7</v>
      </c>
      <c r="AE37" s="49">
        <f t="shared" si="11"/>
        <v>0</v>
      </c>
      <c r="AF37" s="1">
        <v>0</v>
      </c>
    </row>
    <row r="38" spans="1:32" ht="40.5" customHeight="1" thickBot="1" x14ac:dyDescent="0.3">
      <c r="A38" s="12"/>
      <c r="B38" s="12"/>
      <c r="C38" s="12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92">
        <f t="shared" si="12"/>
        <v>0</v>
      </c>
      <c r="Y38" s="83">
        <f t="shared" si="8"/>
        <v>0</v>
      </c>
      <c r="Z38" s="9">
        <f t="shared" si="9"/>
        <v>5</v>
      </c>
      <c r="AA38" s="37" t="s">
        <v>26</v>
      </c>
      <c r="AB38" s="2">
        <f>SUM(K38/100)+(J38/1000)+(L38/1000)+(M38/10000)+0.0000004</f>
        <v>3.9999999999999998E-7</v>
      </c>
      <c r="AD38" s="2">
        <f t="shared" si="10"/>
        <v>3.9999999999999998E-7</v>
      </c>
      <c r="AE38" s="49">
        <f t="shared" si="11"/>
        <v>0</v>
      </c>
      <c r="AF38" s="1">
        <v>0</v>
      </c>
    </row>
    <row r="39" spans="1:32" ht="40.5" customHeight="1" thickBot="1" x14ac:dyDescent="0.3">
      <c r="A39" s="12"/>
      <c r="B39" s="12"/>
      <c r="C39" s="12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92">
        <f t="shared" si="12"/>
        <v>0</v>
      </c>
      <c r="Y39" s="83">
        <f t="shared" si="8"/>
        <v>0</v>
      </c>
      <c r="Z39" s="78">
        <f t="shared" si="9"/>
        <v>6</v>
      </c>
      <c r="AA39" s="37" t="s">
        <v>26</v>
      </c>
      <c r="AB39" s="2">
        <f>SUM(K39/100)+(J39/1000)+(L39/1000)+(M39/10000)+0.0000003</f>
        <v>2.9999999999999999E-7</v>
      </c>
      <c r="AD39" s="2">
        <f t="shared" si="10"/>
        <v>2.9999999999999999E-7</v>
      </c>
      <c r="AE39" s="49">
        <f t="shared" si="11"/>
        <v>0</v>
      </c>
      <c r="AF39" s="1">
        <v>0</v>
      </c>
    </row>
    <row r="40" spans="1:32" ht="40.5" customHeight="1" thickBot="1" x14ac:dyDescent="0.3">
      <c r="A40" s="12"/>
      <c r="B40" s="12"/>
      <c r="C40" s="12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92">
        <f t="shared" si="12"/>
        <v>0</v>
      </c>
      <c r="Y40" s="83">
        <f t="shared" ref="Y40" si="13">IF(AA40="","",IF(AA40="m",(AE40),IF(AA40="e",(AF40))))</f>
        <v>0</v>
      </c>
      <c r="Z40" s="78">
        <f t="shared" ref="Z40" si="14">IF(AA40="","",IF(AA40="e","",IF(AA40="m",RANK(AD40,$AD$32:$AD$41))))</f>
        <v>7</v>
      </c>
      <c r="AA40" s="37" t="s">
        <v>26</v>
      </c>
      <c r="AB40" s="2">
        <f>SUM(K40/100)+(J40/1000)+(L40/1000)+(M40/10000)+0.0000002</f>
        <v>1.9999999999999999E-7</v>
      </c>
      <c r="AD40" s="2">
        <f t="shared" ref="AD40" si="15">IF(AA40="m",SUM(AB40+X40),IF(AA40="e",0))</f>
        <v>1.9999999999999999E-7</v>
      </c>
      <c r="AE40" s="49">
        <f t="shared" si="11"/>
        <v>0</v>
      </c>
      <c r="AF40" s="1">
        <v>0</v>
      </c>
    </row>
    <row r="41" spans="1:32" ht="40.5" customHeight="1" thickTop="1" thickBot="1" x14ac:dyDescent="0.3">
      <c r="A41" s="12"/>
      <c r="B41" s="12"/>
      <c r="C41" s="91"/>
      <c r="D41" s="178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80"/>
      <c r="X41" s="92">
        <f t="shared" si="12"/>
        <v>0</v>
      </c>
      <c r="Y41" s="83">
        <f t="shared" si="8"/>
        <v>0</v>
      </c>
      <c r="Z41" s="9">
        <f t="shared" si="9"/>
        <v>8</v>
      </c>
      <c r="AA41" s="37" t="s">
        <v>26</v>
      </c>
      <c r="AB41" s="2">
        <f>SUM(K41/100)+(J41/1000)+(L41/1000)+(M41/10000)+0.0000001</f>
        <v>9.9999999999999995E-8</v>
      </c>
      <c r="AD41" s="2">
        <f t="shared" si="10"/>
        <v>9.9999999999999995E-8</v>
      </c>
      <c r="AE41" s="49">
        <f t="shared" si="11"/>
        <v>0</v>
      </c>
      <c r="AF41" s="1">
        <v>0</v>
      </c>
    </row>
    <row r="42" spans="1:32" ht="28.5" customHeight="1" thickBot="1" x14ac:dyDescent="0.3">
      <c r="A42" s="40" t="s">
        <v>10</v>
      </c>
      <c r="B42" s="41"/>
      <c r="C42" s="41"/>
      <c r="D42" s="42"/>
      <c r="Z42" s="19"/>
    </row>
    <row r="43" spans="1:32" ht="28.5" customHeight="1" thickTop="1" thickBot="1" x14ac:dyDescent="0.3">
      <c r="A43" s="9"/>
      <c r="B43" s="9" t="s">
        <v>11</v>
      </c>
      <c r="C43" s="13"/>
      <c r="D43" s="110" t="s">
        <v>12</v>
      </c>
      <c r="E43" s="132"/>
      <c r="F43" s="133"/>
      <c r="G43" s="133"/>
      <c r="H43" s="134"/>
      <c r="I43" s="52"/>
      <c r="J43" s="124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6"/>
      <c r="Y43" s="47"/>
      <c r="Z43" s="19"/>
    </row>
    <row r="44" spans="1:32" ht="33.75" customHeight="1" thickBot="1" x14ac:dyDescent="0.4">
      <c r="A44" s="85">
        <v>1</v>
      </c>
      <c r="B44" s="86">
        <f>IF(Z32=A44,B32,IF(Z33=A44,B33,IF(Z34=A44,B34,IF(Z35=A44,B35,IF(Z36=A44,B36,IF(Z37=A44,B37,IF(Z38=A44,B38,IF(Z41=A44,B41,IF(Z39=A44,B36,IF(Z40=A44,B40,""))))))))))</f>
        <v>0</v>
      </c>
      <c r="C44" s="86">
        <f>IF(Z32=A44,C32,IF(Z33=A44,C33,IF(Z34=A44,C34,IF(Z35=A44,C35,IF(Z36=A44,C36,IF(Z37=A44,C37,IF(Z38=A44,C38,IF(Z41=A44,C41,IF(Z39=A44,C39,IF(Z39=A44,C39,""))))))))))</f>
        <v>0</v>
      </c>
      <c r="D44" s="99">
        <f>IF(Z32=A44,Y32,IF(Z33=A44,Y33,IF(Z34=A44,Y34,IF(Z35=A44,Y35,IF(Z36=A44,Y36,IF(Z37=A44,Y37,IF(Z38=A44,Y38,IF(Z41=A44,Y41,IF(Z39=A44,Y39,IF(Z40=A44,Y40,""))))))))))</f>
        <v>0</v>
      </c>
      <c r="E44" s="100"/>
      <c r="F44" s="100"/>
      <c r="G44" s="100"/>
      <c r="H44" s="101"/>
      <c r="I44" s="48"/>
      <c r="J44" s="114" t="s">
        <v>17</v>
      </c>
      <c r="K44" s="115"/>
      <c r="L44" s="115"/>
      <c r="M44" s="115"/>
      <c r="N44" s="115"/>
      <c r="O44" s="27"/>
      <c r="P44" s="131">
        <f>IF(D44="","",SUM(D44,D45,D46))</f>
        <v>0</v>
      </c>
      <c r="Q44" s="131"/>
      <c r="R44" s="84" t="s">
        <v>12</v>
      </c>
      <c r="S44" s="27"/>
      <c r="T44" s="27"/>
      <c r="U44" s="27"/>
      <c r="V44" s="27"/>
      <c r="W44" s="27"/>
      <c r="X44" s="28"/>
      <c r="Y44" s="48"/>
      <c r="Z44" s="19"/>
    </row>
    <row r="45" spans="1:32" ht="33.75" customHeight="1" thickBot="1" x14ac:dyDescent="0.4">
      <c r="A45" s="85">
        <v>2</v>
      </c>
      <c r="B45" s="86">
        <f>IF(Z33=A45,B33,IF(Z34=A45,B34,IF(Z35=A45,B35,IF(Z36=A45,B36,IF(Z37=A45,B37,IF(Z38=A45,B38,IF(Z39=A45,B39,IF(Z32=A45,B32,IF(Z40=A45,B37,IF(Z41=A45,B41,""))))))))))</f>
        <v>0</v>
      </c>
      <c r="C45" s="86">
        <f>IF(Z33=A45,C33,IF(Z34=A45,C34,IF(Z35=A45,C35,IF(Z36=A45,C36,IF(Z37=A45,C37,IF(Z38=A45,C38,IF(Z39=A45,C39,IF(Z32=A45,C32,IF(Z40=A45,C40,IF(Z41=A45,C41,""))))))))))</f>
        <v>0</v>
      </c>
      <c r="D45" s="99">
        <f>IF(Z33=A45,Y33,IF(Z34=A45,Y34,IF(Z35=A45,Y35,IF(Z36=A45,Y36,IF(Z37=A45,Y37,IF(Z38=A45,Y38,IF(Z39=A45,Y39,IF(Z32=A45,Y32,IF(Z40=A45,Y40,IF(Z41=A45,Y41,""))))))))))</f>
        <v>0</v>
      </c>
      <c r="E45" s="100"/>
      <c r="F45" s="100"/>
      <c r="G45" s="100"/>
      <c r="H45" s="101"/>
      <c r="Z45" s="19"/>
    </row>
    <row r="46" spans="1:32" ht="33.75" customHeight="1" thickBot="1" x14ac:dyDescent="0.4">
      <c r="A46" s="85">
        <v>3</v>
      </c>
      <c r="B46" s="86">
        <f>IF(Z34=A46,B34,IF(Z35=A46,B35,IF(Z36=A46,B36,IF(Z37=A46,B37,IF(Z38=A46,B38,IF(Z39=A46,B39,IF(Z40=A46,B40,IF(Z33=A46,B33,IF(Z41=A46,B41,IF(Z32=A46,B32,""))))))))))</f>
        <v>0</v>
      </c>
      <c r="C46" s="86">
        <f>IF(Z34=A46,C34,IF(Z35=A46,C35,IF(Z36=A46,C36,IF(Z37=A46,C37,IF(Z38=A46,C38,IF(Z39=A46,C39,IF(Z40=A46,C40,IF(Z33=A46,C32,IF(Z41=A46,C41,IF(Z32=A46,C32,""))))))))))</f>
        <v>0</v>
      </c>
      <c r="D46" s="99">
        <f>IF(Z34=A46,Y34,IF(Z35=A46,Y35,IF(Z36=A46,Y36,IF(Z37=A46,Y37,IF(Z38=A46,Y38,IF(Z39=A46,Y39,IF(Z40=A46,Y40,IF(Z33=A46,Y33,IF(Z41=A46,Y41,IF(Z32=A46,Y32,""))))))))))</f>
        <v>0</v>
      </c>
      <c r="E46" s="100"/>
      <c r="F46" s="100"/>
      <c r="G46" s="100"/>
      <c r="H46" s="101"/>
      <c r="Z46" s="19"/>
    </row>
    <row r="47" spans="1:32" ht="33.75" customHeight="1" thickBot="1" x14ac:dyDescent="0.4">
      <c r="A47" s="85">
        <v>4</v>
      </c>
      <c r="B47" s="86">
        <f>IF(Z35=A47,B35,IF(Z36=A47,B36,IF(Z37=A47,B37,IF(Z38=A47,B38,IF(Z39=A47,B39,IF(Z40=A47,B40,IF(Z41=A47,B41,IF(Z34=A47,B34,IF(Z32=A47,B32,IF(Z33=A47,B33,""))))))))))</f>
        <v>0</v>
      </c>
      <c r="C47" s="86">
        <f>IF(Z35=A47,C35,IF(Z36=A47,C36,IF(Z37=A47,C37,IF(Z38=A47,C38,IF(Z39=A47,C39,IF(Z40=A47,C40,IF(Z41=A47,C41,IF(Z34=A47,C33,IF(Z32=A47,C32,IF(Z33=A47,C33,""))))))))))</f>
        <v>0</v>
      </c>
      <c r="D47" s="99">
        <f>IF(Z35=A47,Y35,IF(Z36=A47,Y36,IF(Z37=A47,Y37,IF(Z38=A47,Y38,IF(Z39=A47,Y39,IF(Z40=A47,Y40,IF(Z41=A47,Y41,IF(Z34=A47,Y34,IF(Z32=A47,Y32,IF(Z33=A47,Y33,""))))))))))</f>
        <v>0</v>
      </c>
      <c r="E47" s="100"/>
      <c r="F47" s="100"/>
      <c r="G47" s="100"/>
      <c r="H47" s="101"/>
      <c r="Z47" s="19"/>
    </row>
    <row r="49" spans="2:26" ht="26.25" customHeight="1" x14ac:dyDescent="0.25"/>
    <row r="50" spans="2:26" ht="15.75" thickBot="1" x14ac:dyDescent="0.3">
      <c r="B50" s="3" t="s">
        <v>15</v>
      </c>
      <c r="C50" s="3"/>
      <c r="D50" s="30"/>
      <c r="E50" s="30"/>
      <c r="F50" s="30"/>
      <c r="G50" s="30"/>
      <c r="H50" s="30"/>
      <c r="I50" s="30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0"/>
    </row>
    <row r="51" spans="2:26" ht="15.75" thickTop="1" x14ac:dyDescent="0.25">
      <c r="B51" s="3"/>
      <c r="C51" s="3"/>
      <c r="D51" s="32"/>
      <c r="E51" s="32"/>
      <c r="F51" s="32"/>
      <c r="G51" s="32"/>
      <c r="H51" s="32"/>
      <c r="I51" s="32"/>
      <c r="J51" s="32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21"/>
    </row>
  </sheetData>
  <sheetProtection algorithmName="SHA-512" hashValue="eo4DkVBMVQVCGlXSzWJCVc4qHamQidaht+1t6CI17Hla8u9ez2kF6GAwhXPnQft1K0ie9vYfPwyAwc9lBE96Sw==" saltValue="EzubV5wnazTD8Y7qTRqQoA==" spinCount="100000" sheet="1" objects="1" scenarios="1"/>
  <protectedRanges>
    <protectedRange sqref="D9" name="Bereich7"/>
    <protectedRange sqref="C29:X29" name="Bereich6"/>
    <protectedRange sqref="M7:W7" name="Bereich5"/>
    <protectedRange sqref="G7:K7" name="Bereich4"/>
    <protectedRange sqref="C7" name="Bereich3"/>
    <protectedRange sqref="D19:W21 D41:W41" name="Bereich1_1_1_1"/>
    <protectedRange sqref="D12:W18" name="Bereich1_1_1_1_1"/>
    <protectedRange sqref="D32:W40" name="Bereich2_1_1_1"/>
  </protectedRanges>
  <mergeCells count="28">
    <mergeCell ref="D46:H46"/>
    <mergeCell ref="D3:V3"/>
    <mergeCell ref="D2:V2"/>
    <mergeCell ref="D27:E27"/>
    <mergeCell ref="D29:X29"/>
    <mergeCell ref="F26:H26"/>
    <mergeCell ref="F27:H27"/>
    <mergeCell ref="P44:Q44"/>
    <mergeCell ref="J44:N44"/>
    <mergeCell ref="D43:H43"/>
    <mergeCell ref="D44:H44"/>
    <mergeCell ref="D45:H45"/>
    <mergeCell ref="D47:H47"/>
    <mergeCell ref="AA10:AA11"/>
    <mergeCell ref="D26:E26"/>
    <mergeCell ref="C7:E7"/>
    <mergeCell ref="I7:K7"/>
    <mergeCell ref="D9:X9"/>
    <mergeCell ref="D24:E24"/>
    <mergeCell ref="D25:E25"/>
    <mergeCell ref="D23:E23"/>
    <mergeCell ref="P24:Q24"/>
    <mergeCell ref="J24:N24"/>
    <mergeCell ref="F23:H23"/>
    <mergeCell ref="F24:H24"/>
    <mergeCell ref="F25:H25"/>
    <mergeCell ref="AA30:AA31"/>
    <mergeCell ref="J43:X43"/>
  </mergeCells>
  <pageMargins left="0.51181102362204722" right="0.51181102362204722" top="0.35433070866141736" bottom="0.35433070866141736" header="0.31496062992125984" footer="0.31496062992125984"/>
  <pageSetup paperSize="9" scale="3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6"/>
  <sheetViews>
    <sheetView tabSelected="1" workbookViewId="0">
      <selection activeCell="F28" sqref="F28:N28"/>
    </sheetView>
  </sheetViews>
  <sheetFormatPr baseColWidth="10" defaultRowHeight="15" x14ac:dyDescent="0.25"/>
  <cols>
    <col min="1" max="1" width="8.85546875" style="1" customWidth="1"/>
    <col min="2" max="2" width="18.28515625" style="1" customWidth="1"/>
    <col min="3" max="3" width="18.5703125" style="1" customWidth="1"/>
    <col min="4" max="4" width="1.7109375" style="1" customWidth="1"/>
    <col min="5" max="5" width="6" style="1" customWidth="1"/>
    <col min="6" max="12" width="3.42578125" style="1" customWidth="1"/>
    <col min="13" max="13" width="3.7109375" style="1" customWidth="1"/>
    <col min="14" max="14" width="7.42578125" style="1" customWidth="1"/>
    <col min="15" max="15" width="2.5703125" style="1" customWidth="1"/>
    <col min="16" max="16" width="0.28515625" style="1" hidden="1" customWidth="1"/>
    <col min="17" max="17" width="2.7109375" style="62" customWidth="1"/>
    <col min="18" max="18" width="0.140625" style="2" hidden="1" customWidth="1"/>
    <col min="19" max="19" width="5" style="1" hidden="1" customWidth="1"/>
    <col min="20" max="20" width="1.28515625" style="2" customWidth="1"/>
    <col min="21" max="256" width="9.140625" style="1" customWidth="1"/>
    <col min="257" max="257" width="12.42578125" style="1" customWidth="1"/>
    <col min="258" max="258" width="16.85546875" style="1" customWidth="1"/>
    <col min="259" max="259" width="17.28515625" style="1" customWidth="1"/>
    <col min="260" max="260" width="3.28515625" style="1" customWidth="1"/>
    <col min="261" max="262" width="3.42578125" style="1" customWidth="1"/>
    <col min="263" max="263" width="3.7109375" style="1" customWidth="1"/>
    <col min="264" max="264" width="4.28515625" style="1" customWidth="1"/>
    <col min="265" max="265" width="4.140625" style="1" customWidth="1"/>
    <col min="266" max="268" width="4.28515625" style="1" customWidth="1"/>
    <col min="269" max="269" width="3.7109375" style="1" customWidth="1"/>
    <col min="270" max="270" width="9.7109375" style="1" customWidth="1"/>
    <col min="271" max="271" width="3.85546875" style="1" customWidth="1"/>
    <col min="272" max="272" width="4.7109375" style="1" customWidth="1"/>
    <col min="273" max="273" width="3.5703125" style="1" customWidth="1"/>
    <col min="274" max="274" width="0.140625" style="1" customWidth="1"/>
    <col min="275" max="276" width="0" style="1" hidden="1" customWidth="1"/>
    <col min="277" max="512" width="9.140625" style="1" customWidth="1"/>
    <col min="513" max="513" width="12.42578125" style="1" customWidth="1"/>
    <col min="514" max="514" width="16.85546875" style="1" customWidth="1"/>
    <col min="515" max="515" width="17.28515625" style="1" customWidth="1"/>
    <col min="516" max="516" width="3.28515625" style="1" customWidth="1"/>
    <col min="517" max="518" width="3.42578125" style="1" customWidth="1"/>
    <col min="519" max="519" width="3.7109375" style="1" customWidth="1"/>
    <col min="520" max="520" width="4.28515625" style="1" customWidth="1"/>
    <col min="521" max="521" width="4.140625" style="1" customWidth="1"/>
    <col min="522" max="524" width="4.28515625" style="1" customWidth="1"/>
    <col min="525" max="525" width="3.7109375" style="1" customWidth="1"/>
    <col min="526" max="526" width="9.7109375" style="1" customWidth="1"/>
    <col min="527" max="527" width="3.85546875" style="1" customWidth="1"/>
    <col min="528" max="528" width="4.7109375" style="1" customWidth="1"/>
    <col min="529" max="529" width="3.5703125" style="1" customWidth="1"/>
    <col min="530" max="530" width="0.140625" style="1" customWidth="1"/>
    <col min="531" max="532" width="0" style="1" hidden="1" customWidth="1"/>
    <col min="533" max="768" width="9.140625" style="1" customWidth="1"/>
    <col min="769" max="769" width="12.42578125" style="1" customWidth="1"/>
    <col min="770" max="770" width="16.85546875" style="1" customWidth="1"/>
    <col min="771" max="771" width="17.28515625" style="1" customWidth="1"/>
    <col min="772" max="772" width="3.28515625" style="1" customWidth="1"/>
    <col min="773" max="774" width="3.42578125" style="1" customWidth="1"/>
    <col min="775" max="775" width="3.7109375" style="1" customWidth="1"/>
    <col min="776" max="776" width="4.28515625" style="1" customWidth="1"/>
    <col min="777" max="777" width="4.140625" style="1" customWidth="1"/>
    <col min="778" max="780" width="4.28515625" style="1" customWidth="1"/>
    <col min="781" max="781" width="3.7109375" style="1" customWidth="1"/>
    <col min="782" max="782" width="9.7109375" style="1" customWidth="1"/>
    <col min="783" max="783" width="3.85546875" style="1" customWidth="1"/>
    <col min="784" max="784" width="4.7109375" style="1" customWidth="1"/>
    <col min="785" max="785" width="3.5703125" style="1" customWidth="1"/>
    <col min="786" max="786" width="0.140625" style="1" customWidth="1"/>
    <col min="787" max="788" width="0" style="1" hidden="1" customWidth="1"/>
    <col min="789" max="1024" width="9.140625" style="1" customWidth="1"/>
    <col min="1025" max="1025" width="12.42578125" style="1" customWidth="1"/>
    <col min="1026" max="1026" width="16.85546875" style="1" customWidth="1"/>
    <col min="1027" max="1027" width="17.28515625" style="1" customWidth="1"/>
    <col min="1028" max="1028" width="3.28515625" style="1" customWidth="1"/>
    <col min="1029" max="1030" width="3.42578125" style="1" customWidth="1"/>
    <col min="1031" max="1031" width="3.7109375" style="1" customWidth="1"/>
    <col min="1032" max="1032" width="4.28515625" style="1" customWidth="1"/>
    <col min="1033" max="1033" width="4.140625" style="1" customWidth="1"/>
    <col min="1034" max="1036" width="4.28515625" style="1" customWidth="1"/>
    <col min="1037" max="1037" width="3.7109375" style="1" customWidth="1"/>
    <col min="1038" max="1038" width="9.7109375" style="1" customWidth="1"/>
    <col min="1039" max="1039" width="3.85546875" style="1" customWidth="1"/>
    <col min="1040" max="1040" width="4.7109375" style="1" customWidth="1"/>
    <col min="1041" max="1041" width="3.5703125" style="1" customWidth="1"/>
    <col min="1042" max="1042" width="0.140625" style="1" customWidth="1"/>
    <col min="1043" max="1044" width="0" style="1" hidden="1" customWidth="1"/>
    <col min="1045" max="1280" width="9.140625" style="1" customWidth="1"/>
    <col min="1281" max="1281" width="12.42578125" style="1" customWidth="1"/>
    <col min="1282" max="1282" width="16.85546875" style="1" customWidth="1"/>
    <col min="1283" max="1283" width="17.28515625" style="1" customWidth="1"/>
    <col min="1284" max="1284" width="3.28515625" style="1" customWidth="1"/>
    <col min="1285" max="1286" width="3.42578125" style="1" customWidth="1"/>
    <col min="1287" max="1287" width="3.7109375" style="1" customWidth="1"/>
    <col min="1288" max="1288" width="4.28515625" style="1" customWidth="1"/>
    <col min="1289" max="1289" width="4.140625" style="1" customWidth="1"/>
    <col min="1290" max="1292" width="4.28515625" style="1" customWidth="1"/>
    <col min="1293" max="1293" width="3.7109375" style="1" customWidth="1"/>
    <col min="1294" max="1294" width="9.7109375" style="1" customWidth="1"/>
    <col min="1295" max="1295" width="3.85546875" style="1" customWidth="1"/>
    <col min="1296" max="1296" width="4.7109375" style="1" customWidth="1"/>
    <col min="1297" max="1297" width="3.5703125" style="1" customWidth="1"/>
    <col min="1298" max="1298" width="0.140625" style="1" customWidth="1"/>
    <col min="1299" max="1300" width="0" style="1" hidden="1" customWidth="1"/>
    <col min="1301" max="1536" width="9.140625" style="1" customWidth="1"/>
    <col min="1537" max="1537" width="12.42578125" style="1" customWidth="1"/>
    <col min="1538" max="1538" width="16.85546875" style="1" customWidth="1"/>
    <col min="1539" max="1539" width="17.28515625" style="1" customWidth="1"/>
    <col min="1540" max="1540" width="3.28515625" style="1" customWidth="1"/>
    <col min="1541" max="1542" width="3.42578125" style="1" customWidth="1"/>
    <col min="1543" max="1543" width="3.7109375" style="1" customWidth="1"/>
    <col min="1544" max="1544" width="4.28515625" style="1" customWidth="1"/>
    <col min="1545" max="1545" width="4.140625" style="1" customWidth="1"/>
    <col min="1546" max="1548" width="4.28515625" style="1" customWidth="1"/>
    <col min="1549" max="1549" width="3.7109375" style="1" customWidth="1"/>
    <col min="1550" max="1550" width="9.7109375" style="1" customWidth="1"/>
    <col min="1551" max="1551" width="3.85546875" style="1" customWidth="1"/>
    <col min="1552" max="1552" width="4.7109375" style="1" customWidth="1"/>
    <col min="1553" max="1553" width="3.5703125" style="1" customWidth="1"/>
    <col min="1554" max="1554" width="0.140625" style="1" customWidth="1"/>
    <col min="1555" max="1556" width="0" style="1" hidden="1" customWidth="1"/>
    <col min="1557" max="1792" width="9.140625" style="1" customWidth="1"/>
    <col min="1793" max="1793" width="12.42578125" style="1" customWidth="1"/>
    <col min="1794" max="1794" width="16.85546875" style="1" customWidth="1"/>
    <col min="1795" max="1795" width="17.28515625" style="1" customWidth="1"/>
    <col min="1796" max="1796" width="3.28515625" style="1" customWidth="1"/>
    <col min="1797" max="1798" width="3.42578125" style="1" customWidth="1"/>
    <col min="1799" max="1799" width="3.7109375" style="1" customWidth="1"/>
    <col min="1800" max="1800" width="4.28515625" style="1" customWidth="1"/>
    <col min="1801" max="1801" width="4.140625" style="1" customWidth="1"/>
    <col min="1802" max="1804" width="4.28515625" style="1" customWidth="1"/>
    <col min="1805" max="1805" width="3.7109375" style="1" customWidth="1"/>
    <col min="1806" max="1806" width="9.7109375" style="1" customWidth="1"/>
    <col min="1807" max="1807" width="3.85546875" style="1" customWidth="1"/>
    <col min="1808" max="1808" width="4.7109375" style="1" customWidth="1"/>
    <col min="1809" max="1809" width="3.5703125" style="1" customWidth="1"/>
    <col min="1810" max="1810" width="0.140625" style="1" customWidth="1"/>
    <col min="1811" max="1812" width="0" style="1" hidden="1" customWidth="1"/>
    <col min="1813" max="2048" width="9.140625" style="1" customWidth="1"/>
    <col min="2049" max="2049" width="12.42578125" style="1" customWidth="1"/>
    <col min="2050" max="2050" width="16.85546875" style="1" customWidth="1"/>
    <col min="2051" max="2051" width="17.28515625" style="1" customWidth="1"/>
    <col min="2052" max="2052" width="3.28515625" style="1" customWidth="1"/>
    <col min="2053" max="2054" width="3.42578125" style="1" customWidth="1"/>
    <col min="2055" max="2055" width="3.7109375" style="1" customWidth="1"/>
    <col min="2056" max="2056" width="4.28515625" style="1" customWidth="1"/>
    <col min="2057" max="2057" width="4.140625" style="1" customWidth="1"/>
    <col min="2058" max="2060" width="4.28515625" style="1" customWidth="1"/>
    <col min="2061" max="2061" width="3.7109375" style="1" customWidth="1"/>
    <col min="2062" max="2062" width="9.7109375" style="1" customWidth="1"/>
    <col min="2063" max="2063" width="3.85546875" style="1" customWidth="1"/>
    <col min="2064" max="2064" width="4.7109375" style="1" customWidth="1"/>
    <col min="2065" max="2065" width="3.5703125" style="1" customWidth="1"/>
    <col min="2066" max="2066" width="0.140625" style="1" customWidth="1"/>
    <col min="2067" max="2068" width="0" style="1" hidden="1" customWidth="1"/>
    <col min="2069" max="2304" width="9.140625" style="1" customWidth="1"/>
    <col min="2305" max="2305" width="12.42578125" style="1" customWidth="1"/>
    <col min="2306" max="2306" width="16.85546875" style="1" customWidth="1"/>
    <col min="2307" max="2307" width="17.28515625" style="1" customWidth="1"/>
    <col min="2308" max="2308" width="3.28515625" style="1" customWidth="1"/>
    <col min="2309" max="2310" width="3.42578125" style="1" customWidth="1"/>
    <col min="2311" max="2311" width="3.7109375" style="1" customWidth="1"/>
    <col min="2312" max="2312" width="4.28515625" style="1" customWidth="1"/>
    <col min="2313" max="2313" width="4.140625" style="1" customWidth="1"/>
    <col min="2314" max="2316" width="4.28515625" style="1" customWidth="1"/>
    <col min="2317" max="2317" width="3.7109375" style="1" customWidth="1"/>
    <col min="2318" max="2318" width="9.7109375" style="1" customWidth="1"/>
    <col min="2319" max="2319" width="3.85546875" style="1" customWidth="1"/>
    <col min="2320" max="2320" width="4.7109375" style="1" customWidth="1"/>
    <col min="2321" max="2321" width="3.5703125" style="1" customWidth="1"/>
    <col min="2322" max="2322" width="0.140625" style="1" customWidth="1"/>
    <col min="2323" max="2324" width="0" style="1" hidden="1" customWidth="1"/>
    <col min="2325" max="2560" width="9.140625" style="1" customWidth="1"/>
    <col min="2561" max="2561" width="12.42578125" style="1" customWidth="1"/>
    <col min="2562" max="2562" width="16.85546875" style="1" customWidth="1"/>
    <col min="2563" max="2563" width="17.28515625" style="1" customWidth="1"/>
    <col min="2564" max="2564" width="3.28515625" style="1" customWidth="1"/>
    <col min="2565" max="2566" width="3.42578125" style="1" customWidth="1"/>
    <col min="2567" max="2567" width="3.7109375" style="1" customWidth="1"/>
    <col min="2568" max="2568" width="4.28515625" style="1" customWidth="1"/>
    <col min="2569" max="2569" width="4.140625" style="1" customWidth="1"/>
    <col min="2570" max="2572" width="4.28515625" style="1" customWidth="1"/>
    <col min="2573" max="2573" width="3.7109375" style="1" customWidth="1"/>
    <col min="2574" max="2574" width="9.7109375" style="1" customWidth="1"/>
    <col min="2575" max="2575" width="3.85546875" style="1" customWidth="1"/>
    <col min="2576" max="2576" width="4.7109375" style="1" customWidth="1"/>
    <col min="2577" max="2577" width="3.5703125" style="1" customWidth="1"/>
    <col min="2578" max="2578" width="0.140625" style="1" customWidth="1"/>
    <col min="2579" max="2580" width="0" style="1" hidden="1" customWidth="1"/>
    <col min="2581" max="2816" width="9.140625" style="1" customWidth="1"/>
    <col min="2817" max="2817" width="12.42578125" style="1" customWidth="1"/>
    <col min="2818" max="2818" width="16.85546875" style="1" customWidth="1"/>
    <col min="2819" max="2819" width="17.28515625" style="1" customWidth="1"/>
    <col min="2820" max="2820" width="3.28515625" style="1" customWidth="1"/>
    <col min="2821" max="2822" width="3.42578125" style="1" customWidth="1"/>
    <col min="2823" max="2823" width="3.7109375" style="1" customWidth="1"/>
    <col min="2824" max="2824" width="4.28515625" style="1" customWidth="1"/>
    <col min="2825" max="2825" width="4.140625" style="1" customWidth="1"/>
    <col min="2826" max="2828" width="4.28515625" style="1" customWidth="1"/>
    <col min="2829" max="2829" width="3.7109375" style="1" customWidth="1"/>
    <col min="2830" max="2830" width="9.7109375" style="1" customWidth="1"/>
    <col min="2831" max="2831" width="3.85546875" style="1" customWidth="1"/>
    <col min="2832" max="2832" width="4.7109375" style="1" customWidth="1"/>
    <col min="2833" max="2833" width="3.5703125" style="1" customWidth="1"/>
    <col min="2834" max="2834" width="0.140625" style="1" customWidth="1"/>
    <col min="2835" max="2836" width="0" style="1" hidden="1" customWidth="1"/>
    <col min="2837" max="3072" width="9.140625" style="1" customWidth="1"/>
    <col min="3073" max="3073" width="12.42578125" style="1" customWidth="1"/>
    <col min="3074" max="3074" width="16.85546875" style="1" customWidth="1"/>
    <col min="3075" max="3075" width="17.28515625" style="1" customWidth="1"/>
    <col min="3076" max="3076" width="3.28515625" style="1" customWidth="1"/>
    <col min="3077" max="3078" width="3.42578125" style="1" customWidth="1"/>
    <col min="3079" max="3079" width="3.7109375" style="1" customWidth="1"/>
    <col min="3080" max="3080" width="4.28515625" style="1" customWidth="1"/>
    <col min="3081" max="3081" width="4.140625" style="1" customWidth="1"/>
    <col min="3082" max="3084" width="4.28515625" style="1" customWidth="1"/>
    <col min="3085" max="3085" width="3.7109375" style="1" customWidth="1"/>
    <col min="3086" max="3086" width="9.7109375" style="1" customWidth="1"/>
    <col min="3087" max="3087" width="3.85546875" style="1" customWidth="1"/>
    <col min="3088" max="3088" width="4.7109375" style="1" customWidth="1"/>
    <col min="3089" max="3089" width="3.5703125" style="1" customWidth="1"/>
    <col min="3090" max="3090" width="0.140625" style="1" customWidth="1"/>
    <col min="3091" max="3092" width="0" style="1" hidden="1" customWidth="1"/>
    <col min="3093" max="3328" width="9.140625" style="1" customWidth="1"/>
    <col min="3329" max="3329" width="12.42578125" style="1" customWidth="1"/>
    <col min="3330" max="3330" width="16.85546875" style="1" customWidth="1"/>
    <col min="3331" max="3331" width="17.28515625" style="1" customWidth="1"/>
    <col min="3332" max="3332" width="3.28515625" style="1" customWidth="1"/>
    <col min="3333" max="3334" width="3.42578125" style="1" customWidth="1"/>
    <col min="3335" max="3335" width="3.7109375" style="1" customWidth="1"/>
    <col min="3336" max="3336" width="4.28515625" style="1" customWidth="1"/>
    <col min="3337" max="3337" width="4.140625" style="1" customWidth="1"/>
    <col min="3338" max="3340" width="4.28515625" style="1" customWidth="1"/>
    <col min="3341" max="3341" width="3.7109375" style="1" customWidth="1"/>
    <col min="3342" max="3342" width="9.7109375" style="1" customWidth="1"/>
    <col min="3343" max="3343" width="3.85546875" style="1" customWidth="1"/>
    <col min="3344" max="3344" width="4.7109375" style="1" customWidth="1"/>
    <col min="3345" max="3345" width="3.5703125" style="1" customWidth="1"/>
    <col min="3346" max="3346" width="0.140625" style="1" customWidth="1"/>
    <col min="3347" max="3348" width="0" style="1" hidden="1" customWidth="1"/>
    <col min="3349" max="3584" width="9.140625" style="1" customWidth="1"/>
    <col min="3585" max="3585" width="12.42578125" style="1" customWidth="1"/>
    <col min="3586" max="3586" width="16.85546875" style="1" customWidth="1"/>
    <col min="3587" max="3587" width="17.28515625" style="1" customWidth="1"/>
    <col min="3588" max="3588" width="3.28515625" style="1" customWidth="1"/>
    <col min="3589" max="3590" width="3.42578125" style="1" customWidth="1"/>
    <col min="3591" max="3591" width="3.7109375" style="1" customWidth="1"/>
    <col min="3592" max="3592" width="4.28515625" style="1" customWidth="1"/>
    <col min="3593" max="3593" width="4.140625" style="1" customWidth="1"/>
    <col min="3594" max="3596" width="4.28515625" style="1" customWidth="1"/>
    <col min="3597" max="3597" width="3.7109375" style="1" customWidth="1"/>
    <col min="3598" max="3598" width="9.7109375" style="1" customWidth="1"/>
    <col min="3599" max="3599" width="3.85546875" style="1" customWidth="1"/>
    <col min="3600" max="3600" width="4.7109375" style="1" customWidth="1"/>
    <col min="3601" max="3601" width="3.5703125" style="1" customWidth="1"/>
    <col min="3602" max="3602" width="0.140625" style="1" customWidth="1"/>
    <col min="3603" max="3604" width="0" style="1" hidden="1" customWidth="1"/>
    <col min="3605" max="3840" width="9.140625" style="1" customWidth="1"/>
    <col min="3841" max="3841" width="12.42578125" style="1" customWidth="1"/>
    <col min="3842" max="3842" width="16.85546875" style="1" customWidth="1"/>
    <col min="3843" max="3843" width="17.28515625" style="1" customWidth="1"/>
    <col min="3844" max="3844" width="3.28515625" style="1" customWidth="1"/>
    <col min="3845" max="3846" width="3.42578125" style="1" customWidth="1"/>
    <col min="3847" max="3847" width="3.7109375" style="1" customWidth="1"/>
    <col min="3848" max="3848" width="4.28515625" style="1" customWidth="1"/>
    <col min="3849" max="3849" width="4.140625" style="1" customWidth="1"/>
    <col min="3850" max="3852" width="4.28515625" style="1" customWidth="1"/>
    <col min="3853" max="3853" width="3.7109375" style="1" customWidth="1"/>
    <col min="3854" max="3854" width="9.7109375" style="1" customWidth="1"/>
    <col min="3855" max="3855" width="3.85546875" style="1" customWidth="1"/>
    <col min="3856" max="3856" width="4.7109375" style="1" customWidth="1"/>
    <col min="3857" max="3857" width="3.5703125" style="1" customWidth="1"/>
    <col min="3858" max="3858" width="0.140625" style="1" customWidth="1"/>
    <col min="3859" max="3860" width="0" style="1" hidden="1" customWidth="1"/>
    <col min="3861" max="4096" width="9.140625" style="1" customWidth="1"/>
    <col min="4097" max="4097" width="12.42578125" style="1" customWidth="1"/>
    <col min="4098" max="4098" width="16.85546875" style="1" customWidth="1"/>
    <col min="4099" max="4099" width="17.28515625" style="1" customWidth="1"/>
    <col min="4100" max="4100" width="3.28515625" style="1" customWidth="1"/>
    <col min="4101" max="4102" width="3.42578125" style="1" customWidth="1"/>
    <col min="4103" max="4103" width="3.7109375" style="1" customWidth="1"/>
    <col min="4104" max="4104" width="4.28515625" style="1" customWidth="1"/>
    <col min="4105" max="4105" width="4.140625" style="1" customWidth="1"/>
    <col min="4106" max="4108" width="4.28515625" style="1" customWidth="1"/>
    <col min="4109" max="4109" width="3.7109375" style="1" customWidth="1"/>
    <col min="4110" max="4110" width="9.7109375" style="1" customWidth="1"/>
    <col min="4111" max="4111" width="3.85546875" style="1" customWidth="1"/>
    <col min="4112" max="4112" width="4.7109375" style="1" customWidth="1"/>
    <col min="4113" max="4113" width="3.5703125" style="1" customWidth="1"/>
    <col min="4114" max="4114" width="0.140625" style="1" customWidth="1"/>
    <col min="4115" max="4116" width="0" style="1" hidden="1" customWidth="1"/>
    <col min="4117" max="4352" width="9.140625" style="1" customWidth="1"/>
    <col min="4353" max="4353" width="12.42578125" style="1" customWidth="1"/>
    <col min="4354" max="4354" width="16.85546875" style="1" customWidth="1"/>
    <col min="4355" max="4355" width="17.28515625" style="1" customWidth="1"/>
    <col min="4356" max="4356" width="3.28515625" style="1" customWidth="1"/>
    <col min="4357" max="4358" width="3.42578125" style="1" customWidth="1"/>
    <col min="4359" max="4359" width="3.7109375" style="1" customWidth="1"/>
    <col min="4360" max="4360" width="4.28515625" style="1" customWidth="1"/>
    <col min="4361" max="4361" width="4.140625" style="1" customWidth="1"/>
    <col min="4362" max="4364" width="4.28515625" style="1" customWidth="1"/>
    <col min="4365" max="4365" width="3.7109375" style="1" customWidth="1"/>
    <col min="4366" max="4366" width="9.7109375" style="1" customWidth="1"/>
    <col min="4367" max="4367" width="3.85546875" style="1" customWidth="1"/>
    <col min="4368" max="4368" width="4.7109375" style="1" customWidth="1"/>
    <col min="4369" max="4369" width="3.5703125" style="1" customWidth="1"/>
    <col min="4370" max="4370" width="0.140625" style="1" customWidth="1"/>
    <col min="4371" max="4372" width="0" style="1" hidden="1" customWidth="1"/>
    <col min="4373" max="4608" width="9.140625" style="1" customWidth="1"/>
    <col min="4609" max="4609" width="12.42578125" style="1" customWidth="1"/>
    <col min="4610" max="4610" width="16.85546875" style="1" customWidth="1"/>
    <col min="4611" max="4611" width="17.28515625" style="1" customWidth="1"/>
    <col min="4612" max="4612" width="3.28515625" style="1" customWidth="1"/>
    <col min="4613" max="4614" width="3.42578125" style="1" customWidth="1"/>
    <col min="4615" max="4615" width="3.7109375" style="1" customWidth="1"/>
    <col min="4616" max="4616" width="4.28515625" style="1" customWidth="1"/>
    <col min="4617" max="4617" width="4.140625" style="1" customWidth="1"/>
    <col min="4618" max="4620" width="4.28515625" style="1" customWidth="1"/>
    <col min="4621" max="4621" width="3.7109375" style="1" customWidth="1"/>
    <col min="4622" max="4622" width="9.7109375" style="1" customWidth="1"/>
    <col min="4623" max="4623" width="3.85546875" style="1" customWidth="1"/>
    <col min="4624" max="4624" width="4.7109375" style="1" customWidth="1"/>
    <col min="4625" max="4625" width="3.5703125" style="1" customWidth="1"/>
    <col min="4626" max="4626" width="0.140625" style="1" customWidth="1"/>
    <col min="4627" max="4628" width="0" style="1" hidden="1" customWidth="1"/>
    <col min="4629" max="4864" width="9.140625" style="1" customWidth="1"/>
    <col min="4865" max="4865" width="12.42578125" style="1" customWidth="1"/>
    <col min="4866" max="4866" width="16.85546875" style="1" customWidth="1"/>
    <col min="4867" max="4867" width="17.28515625" style="1" customWidth="1"/>
    <col min="4868" max="4868" width="3.28515625" style="1" customWidth="1"/>
    <col min="4869" max="4870" width="3.42578125" style="1" customWidth="1"/>
    <col min="4871" max="4871" width="3.7109375" style="1" customWidth="1"/>
    <col min="4872" max="4872" width="4.28515625" style="1" customWidth="1"/>
    <col min="4873" max="4873" width="4.140625" style="1" customWidth="1"/>
    <col min="4874" max="4876" width="4.28515625" style="1" customWidth="1"/>
    <col min="4877" max="4877" width="3.7109375" style="1" customWidth="1"/>
    <col min="4878" max="4878" width="9.7109375" style="1" customWidth="1"/>
    <col min="4879" max="4879" width="3.85546875" style="1" customWidth="1"/>
    <col min="4880" max="4880" width="4.7109375" style="1" customWidth="1"/>
    <col min="4881" max="4881" width="3.5703125" style="1" customWidth="1"/>
    <col min="4882" max="4882" width="0.140625" style="1" customWidth="1"/>
    <col min="4883" max="4884" width="0" style="1" hidden="1" customWidth="1"/>
    <col min="4885" max="5120" width="9.140625" style="1" customWidth="1"/>
    <col min="5121" max="5121" width="12.42578125" style="1" customWidth="1"/>
    <col min="5122" max="5122" width="16.85546875" style="1" customWidth="1"/>
    <col min="5123" max="5123" width="17.28515625" style="1" customWidth="1"/>
    <col min="5124" max="5124" width="3.28515625" style="1" customWidth="1"/>
    <col min="5125" max="5126" width="3.42578125" style="1" customWidth="1"/>
    <col min="5127" max="5127" width="3.7109375" style="1" customWidth="1"/>
    <col min="5128" max="5128" width="4.28515625" style="1" customWidth="1"/>
    <col min="5129" max="5129" width="4.140625" style="1" customWidth="1"/>
    <col min="5130" max="5132" width="4.28515625" style="1" customWidth="1"/>
    <col min="5133" max="5133" width="3.7109375" style="1" customWidth="1"/>
    <col min="5134" max="5134" width="9.7109375" style="1" customWidth="1"/>
    <col min="5135" max="5135" width="3.85546875" style="1" customWidth="1"/>
    <col min="5136" max="5136" width="4.7109375" style="1" customWidth="1"/>
    <col min="5137" max="5137" width="3.5703125" style="1" customWidth="1"/>
    <col min="5138" max="5138" width="0.140625" style="1" customWidth="1"/>
    <col min="5139" max="5140" width="0" style="1" hidden="1" customWidth="1"/>
    <col min="5141" max="5376" width="9.140625" style="1" customWidth="1"/>
    <col min="5377" max="5377" width="12.42578125" style="1" customWidth="1"/>
    <col min="5378" max="5378" width="16.85546875" style="1" customWidth="1"/>
    <col min="5379" max="5379" width="17.28515625" style="1" customWidth="1"/>
    <col min="5380" max="5380" width="3.28515625" style="1" customWidth="1"/>
    <col min="5381" max="5382" width="3.42578125" style="1" customWidth="1"/>
    <col min="5383" max="5383" width="3.7109375" style="1" customWidth="1"/>
    <col min="5384" max="5384" width="4.28515625" style="1" customWidth="1"/>
    <col min="5385" max="5385" width="4.140625" style="1" customWidth="1"/>
    <col min="5386" max="5388" width="4.28515625" style="1" customWidth="1"/>
    <col min="5389" max="5389" width="3.7109375" style="1" customWidth="1"/>
    <col min="5390" max="5390" width="9.7109375" style="1" customWidth="1"/>
    <col min="5391" max="5391" width="3.85546875" style="1" customWidth="1"/>
    <col min="5392" max="5392" width="4.7109375" style="1" customWidth="1"/>
    <col min="5393" max="5393" width="3.5703125" style="1" customWidth="1"/>
    <col min="5394" max="5394" width="0.140625" style="1" customWidth="1"/>
    <col min="5395" max="5396" width="0" style="1" hidden="1" customWidth="1"/>
    <col min="5397" max="5632" width="9.140625" style="1" customWidth="1"/>
    <col min="5633" max="5633" width="12.42578125" style="1" customWidth="1"/>
    <col min="5634" max="5634" width="16.85546875" style="1" customWidth="1"/>
    <col min="5635" max="5635" width="17.28515625" style="1" customWidth="1"/>
    <col min="5636" max="5636" width="3.28515625" style="1" customWidth="1"/>
    <col min="5637" max="5638" width="3.42578125" style="1" customWidth="1"/>
    <col min="5639" max="5639" width="3.7109375" style="1" customWidth="1"/>
    <col min="5640" max="5640" width="4.28515625" style="1" customWidth="1"/>
    <col min="5641" max="5641" width="4.140625" style="1" customWidth="1"/>
    <col min="5642" max="5644" width="4.28515625" style="1" customWidth="1"/>
    <col min="5645" max="5645" width="3.7109375" style="1" customWidth="1"/>
    <col min="5646" max="5646" width="9.7109375" style="1" customWidth="1"/>
    <col min="5647" max="5647" width="3.85546875" style="1" customWidth="1"/>
    <col min="5648" max="5648" width="4.7109375" style="1" customWidth="1"/>
    <col min="5649" max="5649" width="3.5703125" style="1" customWidth="1"/>
    <col min="5650" max="5650" width="0.140625" style="1" customWidth="1"/>
    <col min="5651" max="5652" width="0" style="1" hidden="1" customWidth="1"/>
    <col min="5653" max="5888" width="9.140625" style="1" customWidth="1"/>
    <col min="5889" max="5889" width="12.42578125" style="1" customWidth="1"/>
    <col min="5890" max="5890" width="16.85546875" style="1" customWidth="1"/>
    <col min="5891" max="5891" width="17.28515625" style="1" customWidth="1"/>
    <col min="5892" max="5892" width="3.28515625" style="1" customWidth="1"/>
    <col min="5893" max="5894" width="3.42578125" style="1" customWidth="1"/>
    <col min="5895" max="5895" width="3.7109375" style="1" customWidth="1"/>
    <col min="5896" max="5896" width="4.28515625" style="1" customWidth="1"/>
    <col min="5897" max="5897" width="4.140625" style="1" customWidth="1"/>
    <col min="5898" max="5900" width="4.28515625" style="1" customWidth="1"/>
    <col min="5901" max="5901" width="3.7109375" style="1" customWidth="1"/>
    <col min="5902" max="5902" width="9.7109375" style="1" customWidth="1"/>
    <col min="5903" max="5903" width="3.85546875" style="1" customWidth="1"/>
    <col min="5904" max="5904" width="4.7109375" style="1" customWidth="1"/>
    <col min="5905" max="5905" width="3.5703125" style="1" customWidth="1"/>
    <col min="5906" max="5906" width="0.140625" style="1" customWidth="1"/>
    <col min="5907" max="5908" width="0" style="1" hidden="1" customWidth="1"/>
    <col min="5909" max="6144" width="9.140625" style="1" customWidth="1"/>
    <col min="6145" max="6145" width="12.42578125" style="1" customWidth="1"/>
    <col min="6146" max="6146" width="16.85546875" style="1" customWidth="1"/>
    <col min="6147" max="6147" width="17.28515625" style="1" customWidth="1"/>
    <col min="6148" max="6148" width="3.28515625" style="1" customWidth="1"/>
    <col min="6149" max="6150" width="3.42578125" style="1" customWidth="1"/>
    <col min="6151" max="6151" width="3.7109375" style="1" customWidth="1"/>
    <col min="6152" max="6152" width="4.28515625" style="1" customWidth="1"/>
    <col min="6153" max="6153" width="4.140625" style="1" customWidth="1"/>
    <col min="6154" max="6156" width="4.28515625" style="1" customWidth="1"/>
    <col min="6157" max="6157" width="3.7109375" style="1" customWidth="1"/>
    <col min="6158" max="6158" width="9.7109375" style="1" customWidth="1"/>
    <col min="6159" max="6159" width="3.85546875" style="1" customWidth="1"/>
    <col min="6160" max="6160" width="4.7109375" style="1" customWidth="1"/>
    <col min="6161" max="6161" width="3.5703125" style="1" customWidth="1"/>
    <col min="6162" max="6162" width="0.140625" style="1" customWidth="1"/>
    <col min="6163" max="6164" width="0" style="1" hidden="1" customWidth="1"/>
    <col min="6165" max="6400" width="9.140625" style="1" customWidth="1"/>
    <col min="6401" max="6401" width="12.42578125" style="1" customWidth="1"/>
    <col min="6402" max="6402" width="16.85546875" style="1" customWidth="1"/>
    <col min="6403" max="6403" width="17.28515625" style="1" customWidth="1"/>
    <col min="6404" max="6404" width="3.28515625" style="1" customWidth="1"/>
    <col min="6405" max="6406" width="3.42578125" style="1" customWidth="1"/>
    <col min="6407" max="6407" width="3.7109375" style="1" customWidth="1"/>
    <col min="6408" max="6408" width="4.28515625" style="1" customWidth="1"/>
    <col min="6409" max="6409" width="4.140625" style="1" customWidth="1"/>
    <col min="6410" max="6412" width="4.28515625" style="1" customWidth="1"/>
    <col min="6413" max="6413" width="3.7109375" style="1" customWidth="1"/>
    <col min="6414" max="6414" width="9.7109375" style="1" customWidth="1"/>
    <col min="6415" max="6415" width="3.85546875" style="1" customWidth="1"/>
    <col min="6416" max="6416" width="4.7109375" style="1" customWidth="1"/>
    <col min="6417" max="6417" width="3.5703125" style="1" customWidth="1"/>
    <col min="6418" max="6418" width="0.140625" style="1" customWidth="1"/>
    <col min="6419" max="6420" width="0" style="1" hidden="1" customWidth="1"/>
    <col min="6421" max="6656" width="9.140625" style="1" customWidth="1"/>
    <col min="6657" max="6657" width="12.42578125" style="1" customWidth="1"/>
    <col min="6658" max="6658" width="16.85546875" style="1" customWidth="1"/>
    <col min="6659" max="6659" width="17.28515625" style="1" customWidth="1"/>
    <col min="6660" max="6660" width="3.28515625" style="1" customWidth="1"/>
    <col min="6661" max="6662" width="3.42578125" style="1" customWidth="1"/>
    <col min="6663" max="6663" width="3.7109375" style="1" customWidth="1"/>
    <col min="6664" max="6664" width="4.28515625" style="1" customWidth="1"/>
    <col min="6665" max="6665" width="4.140625" style="1" customWidth="1"/>
    <col min="6666" max="6668" width="4.28515625" style="1" customWidth="1"/>
    <col min="6669" max="6669" width="3.7109375" style="1" customWidth="1"/>
    <col min="6670" max="6670" width="9.7109375" style="1" customWidth="1"/>
    <col min="6671" max="6671" width="3.85546875" style="1" customWidth="1"/>
    <col min="6672" max="6672" width="4.7109375" style="1" customWidth="1"/>
    <col min="6673" max="6673" width="3.5703125" style="1" customWidth="1"/>
    <col min="6674" max="6674" width="0.140625" style="1" customWidth="1"/>
    <col min="6675" max="6676" width="0" style="1" hidden="1" customWidth="1"/>
    <col min="6677" max="6912" width="9.140625" style="1" customWidth="1"/>
    <col min="6913" max="6913" width="12.42578125" style="1" customWidth="1"/>
    <col min="6914" max="6914" width="16.85546875" style="1" customWidth="1"/>
    <col min="6915" max="6915" width="17.28515625" style="1" customWidth="1"/>
    <col min="6916" max="6916" width="3.28515625" style="1" customWidth="1"/>
    <col min="6917" max="6918" width="3.42578125" style="1" customWidth="1"/>
    <col min="6919" max="6919" width="3.7109375" style="1" customWidth="1"/>
    <col min="6920" max="6920" width="4.28515625" style="1" customWidth="1"/>
    <col min="6921" max="6921" width="4.140625" style="1" customWidth="1"/>
    <col min="6922" max="6924" width="4.28515625" style="1" customWidth="1"/>
    <col min="6925" max="6925" width="3.7109375" style="1" customWidth="1"/>
    <col min="6926" max="6926" width="9.7109375" style="1" customWidth="1"/>
    <col min="6927" max="6927" width="3.85546875" style="1" customWidth="1"/>
    <col min="6928" max="6928" width="4.7109375" style="1" customWidth="1"/>
    <col min="6929" max="6929" width="3.5703125" style="1" customWidth="1"/>
    <col min="6930" max="6930" width="0.140625" style="1" customWidth="1"/>
    <col min="6931" max="6932" width="0" style="1" hidden="1" customWidth="1"/>
    <col min="6933" max="7168" width="9.140625" style="1" customWidth="1"/>
    <col min="7169" max="7169" width="12.42578125" style="1" customWidth="1"/>
    <col min="7170" max="7170" width="16.85546875" style="1" customWidth="1"/>
    <col min="7171" max="7171" width="17.28515625" style="1" customWidth="1"/>
    <col min="7172" max="7172" width="3.28515625" style="1" customWidth="1"/>
    <col min="7173" max="7174" width="3.42578125" style="1" customWidth="1"/>
    <col min="7175" max="7175" width="3.7109375" style="1" customWidth="1"/>
    <col min="7176" max="7176" width="4.28515625" style="1" customWidth="1"/>
    <col min="7177" max="7177" width="4.140625" style="1" customWidth="1"/>
    <col min="7178" max="7180" width="4.28515625" style="1" customWidth="1"/>
    <col min="7181" max="7181" width="3.7109375" style="1" customWidth="1"/>
    <col min="7182" max="7182" width="9.7109375" style="1" customWidth="1"/>
    <col min="7183" max="7183" width="3.85546875" style="1" customWidth="1"/>
    <col min="7184" max="7184" width="4.7109375" style="1" customWidth="1"/>
    <col min="7185" max="7185" width="3.5703125" style="1" customWidth="1"/>
    <col min="7186" max="7186" width="0.140625" style="1" customWidth="1"/>
    <col min="7187" max="7188" width="0" style="1" hidden="1" customWidth="1"/>
    <col min="7189" max="7424" width="9.140625" style="1" customWidth="1"/>
    <col min="7425" max="7425" width="12.42578125" style="1" customWidth="1"/>
    <col min="7426" max="7426" width="16.85546875" style="1" customWidth="1"/>
    <col min="7427" max="7427" width="17.28515625" style="1" customWidth="1"/>
    <col min="7428" max="7428" width="3.28515625" style="1" customWidth="1"/>
    <col min="7429" max="7430" width="3.42578125" style="1" customWidth="1"/>
    <col min="7431" max="7431" width="3.7109375" style="1" customWidth="1"/>
    <col min="7432" max="7432" width="4.28515625" style="1" customWidth="1"/>
    <col min="7433" max="7433" width="4.140625" style="1" customWidth="1"/>
    <col min="7434" max="7436" width="4.28515625" style="1" customWidth="1"/>
    <col min="7437" max="7437" width="3.7109375" style="1" customWidth="1"/>
    <col min="7438" max="7438" width="9.7109375" style="1" customWidth="1"/>
    <col min="7439" max="7439" width="3.85546875" style="1" customWidth="1"/>
    <col min="7440" max="7440" width="4.7109375" style="1" customWidth="1"/>
    <col min="7441" max="7441" width="3.5703125" style="1" customWidth="1"/>
    <col min="7442" max="7442" width="0.140625" style="1" customWidth="1"/>
    <col min="7443" max="7444" width="0" style="1" hidden="1" customWidth="1"/>
    <col min="7445" max="7680" width="9.140625" style="1" customWidth="1"/>
    <col min="7681" max="7681" width="12.42578125" style="1" customWidth="1"/>
    <col min="7682" max="7682" width="16.85546875" style="1" customWidth="1"/>
    <col min="7683" max="7683" width="17.28515625" style="1" customWidth="1"/>
    <col min="7684" max="7684" width="3.28515625" style="1" customWidth="1"/>
    <col min="7685" max="7686" width="3.42578125" style="1" customWidth="1"/>
    <col min="7687" max="7687" width="3.7109375" style="1" customWidth="1"/>
    <col min="7688" max="7688" width="4.28515625" style="1" customWidth="1"/>
    <col min="7689" max="7689" width="4.140625" style="1" customWidth="1"/>
    <col min="7690" max="7692" width="4.28515625" style="1" customWidth="1"/>
    <col min="7693" max="7693" width="3.7109375" style="1" customWidth="1"/>
    <col min="7694" max="7694" width="9.7109375" style="1" customWidth="1"/>
    <col min="7695" max="7695" width="3.85546875" style="1" customWidth="1"/>
    <col min="7696" max="7696" width="4.7109375" style="1" customWidth="1"/>
    <col min="7697" max="7697" width="3.5703125" style="1" customWidth="1"/>
    <col min="7698" max="7698" width="0.140625" style="1" customWidth="1"/>
    <col min="7699" max="7700" width="0" style="1" hidden="1" customWidth="1"/>
    <col min="7701" max="7936" width="9.140625" style="1" customWidth="1"/>
    <col min="7937" max="7937" width="12.42578125" style="1" customWidth="1"/>
    <col min="7938" max="7938" width="16.85546875" style="1" customWidth="1"/>
    <col min="7939" max="7939" width="17.28515625" style="1" customWidth="1"/>
    <col min="7940" max="7940" width="3.28515625" style="1" customWidth="1"/>
    <col min="7941" max="7942" width="3.42578125" style="1" customWidth="1"/>
    <col min="7943" max="7943" width="3.7109375" style="1" customWidth="1"/>
    <col min="7944" max="7944" width="4.28515625" style="1" customWidth="1"/>
    <col min="7945" max="7945" width="4.140625" style="1" customWidth="1"/>
    <col min="7946" max="7948" width="4.28515625" style="1" customWidth="1"/>
    <col min="7949" max="7949" width="3.7109375" style="1" customWidth="1"/>
    <col min="7950" max="7950" width="9.7109375" style="1" customWidth="1"/>
    <col min="7951" max="7951" width="3.85546875" style="1" customWidth="1"/>
    <col min="7952" max="7952" width="4.7109375" style="1" customWidth="1"/>
    <col min="7953" max="7953" width="3.5703125" style="1" customWidth="1"/>
    <col min="7954" max="7954" width="0.140625" style="1" customWidth="1"/>
    <col min="7955" max="7956" width="0" style="1" hidden="1" customWidth="1"/>
    <col min="7957" max="8192" width="9.140625" style="1" customWidth="1"/>
    <col min="8193" max="8193" width="12.42578125" style="1" customWidth="1"/>
    <col min="8194" max="8194" width="16.85546875" style="1" customWidth="1"/>
    <col min="8195" max="8195" width="17.28515625" style="1" customWidth="1"/>
    <col min="8196" max="8196" width="3.28515625" style="1" customWidth="1"/>
    <col min="8197" max="8198" width="3.42578125" style="1" customWidth="1"/>
    <col min="8199" max="8199" width="3.7109375" style="1" customWidth="1"/>
    <col min="8200" max="8200" width="4.28515625" style="1" customWidth="1"/>
    <col min="8201" max="8201" width="4.140625" style="1" customWidth="1"/>
    <col min="8202" max="8204" width="4.28515625" style="1" customWidth="1"/>
    <col min="8205" max="8205" width="3.7109375" style="1" customWidth="1"/>
    <col min="8206" max="8206" width="9.7109375" style="1" customWidth="1"/>
    <col min="8207" max="8207" width="3.85546875" style="1" customWidth="1"/>
    <col min="8208" max="8208" width="4.7109375" style="1" customWidth="1"/>
    <col min="8209" max="8209" width="3.5703125" style="1" customWidth="1"/>
    <col min="8210" max="8210" width="0.140625" style="1" customWidth="1"/>
    <col min="8211" max="8212" width="0" style="1" hidden="1" customWidth="1"/>
    <col min="8213" max="8448" width="9.140625" style="1" customWidth="1"/>
    <col min="8449" max="8449" width="12.42578125" style="1" customWidth="1"/>
    <col min="8450" max="8450" width="16.85546875" style="1" customWidth="1"/>
    <col min="8451" max="8451" width="17.28515625" style="1" customWidth="1"/>
    <col min="8452" max="8452" width="3.28515625" style="1" customWidth="1"/>
    <col min="8453" max="8454" width="3.42578125" style="1" customWidth="1"/>
    <col min="8455" max="8455" width="3.7109375" style="1" customWidth="1"/>
    <col min="8456" max="8456" width="4.28515625" style="1" customWidth="1"/>
    <col min="8457" max="8457" width="4.140625" style="1" customWidth="1"/>
    <col min="8458" max="8460" width="4.28515625" style="1" customWidth="1"/>
    <col min="8461" max="8461" width="3.7109375" style="1" customWidth="1"/>
    <col min="8462" max="8462" width="9.7109375" style="1" customWidth="1"/>
    <col min="8463" max="8463" width="3.85546875" style="1" customWidth="1"/>
    <col min="8464" max="8464" width="4.7109375" style="1" customWidth="1"/>
    <col min="8465" max="8465" width="3.5703125" style="1" customWidth="1"/>
    <col min="8466" max="8466" width="0.140625" style="1" customWidth="1"/>
    <col min="8467" max="8468" width="0" style="1" hidden="1" customWidth="1"/>
    <col min="8469" max="8704" width="9.140625" style="1" customWidth="1"/>
    <col min="8705" max="8705" width="12.42578125" style="1" customWidth="1"/>
    <col min="8706" max="8706" width="16.85546875" style="1" customWidth="1"/>
    <col min="8707" max="8707" width="17.28515625" style="1" customWidth="1"/>
    <col min="8708" max="8708" width="3.28515625" style="1" customWidth="1"/>
    <col min="8709" max="8710" width="3.42578125" style="1" customWidth="1"/>
    <col min="8711" max="8711" width="3.7109375" style="1" customWidth="1"/>
    <col min="8712" max="8712" width="4.28515625" style="1" customWidth="1"/>
    <col min="8713" max="8713" width="4.140625" style="1" customWidth="1"/>
    <col min="8714" max="8716" width="4.28515625" style="1" customWidth="1"/>
    <col min="8717" max="8717" width="3.7109375" style="1" customWidth="1"/>
    <col min="8718" max="8718" width="9.7109375" style="1" customWidth="1"/>
    <col min="8719" max="8719" width="3.85546875" style="1" customWidth="1"/>
    <col min="8720" max="8720" width="4.7109375" style="1" customWidth="1"/>
    <col min="8721" max="8721" width="3.5703125" style="1" customWidth="1"/>
    <col min="8722" max="8722" width="0.140625" style="1" customWidth="1"/>
    <col min="8723" max="8724" width="0" style="1" hidden="1" customWidth="1"/>
    <col min="8725" max="8960" width="9.140625" style="1" customWidth="1"/>
    <col min="8961" max="8961" width="12.42578125" style="1" customWidth="1"/>
    <col min="8962" max="8962" width="16.85546875" style="1" customWidth="1"/>
    <col min="8963" max="8963" width="17.28515625" style="1" customWidth="1"/>
    <col min="8964" max="8964" width="3.28515625" style="1" customWidth="1"/>
    <col min="8965" max="8966" width="3.42578125" style="1" customWidth="1"/>
    <col min="8967" max="8967" width="3.7109375" style="1" customWidth="1"/>
    <col min="8968" max="8968" width="4.28515625" style="1" customWidth="1"/>
    <col min="8969" max="8969" width="4.140625" style="1" customWidth="1"/>
    <col min="8970" max="8972" width="4.28515625" style="1" customWidth="1"/>
    <col min="8973" max="8973" width="3.7109375" style="1" customWidth="1"/>
    <col min="8974" max="8974" width="9.7109375" style="1" customWidth="1"/>
    <col min="8975" max="8975" width="3.85546875" style="1" customWidth="1"/>
    <col min="8976" max="8976" width="4.7109375" style="1" customWidth="1"/>
    <col min="8977" max="8977" width="3.5703125" style="1" customWidth="1"/>
    <col min="8978" max="8978" width="0.140625" style="1" customWidth="1"/>
    <col min="8979" max="8980" width="0" style="1" hidden="1" customWidth="1"/>
    <col min="8981" max="9216" width="9.140625" style="1" customWidth="1"/>
    <col min="9217" max="9217" width="12.42578125" style="1" customWidth="1"/>
    <col min="9218" max="9218" width="16.85546875" style="1" customWidth="1"/>
    <col min="9219" max="9219" width="17.28515625" style="1" customWidth="1"/>
    <col min="9220" max="9220" width="3.28515625" style="1" customWidth="1"/>
    <col min="9221" max="9222" width="3.42578125" style="1" customWidth="1"/>
    <col min="9223" max="9223" width="3.7109375" style="1" customWidth="1"/>
    <col min="9224" max="9224" width="4.28515625" style="1" customWidth="1"/>
    <col min="9225" max="9225" width="4.140625" style="1" customWidth="1"/>
    <col min="9226" max="9228" width="4.28515625" style="1" customWidth="1"/>
    <col min="9229" max="9229" width="3.7109375" style="1" customWidth="1"/>
    <col min="9230" max="9230" width="9.7109375" style="1" customWidth="1"/>
    <col min="9231" max="9231" width="3.85546875" style="1" customWidth="1"/>
    <col min="9232" max="9232" width="4.7109375" style="1" customWidth="1"/>
    <col min="9233" max="9233" width="3.5703125" style="1" customWidth="1"/>
    <col min="9234" max="9234" width="0.140625" style="1" customWidth="1"/>
    <col min="9235" max="9236" width="0" style="1" hidden="1" customWidth="1"/>
    <col min="9237" max="9472" width="9.140625" style="1" customWidth="1"/>
    <col min="9473" max="9473" width="12.42578125" style="1" customWidth="1"/>
    <col min="9474" max="9474" width="16.85546875" style="1" customWidth="1"/>
    <col min="9475" max="9475" width="17.28515625" style="1" customWidth="1"/>
    <col min="9476" max="9476" width="3.28515625" style="1" customWidth="1"/>
    <col min="9477" max="9478" width="3.42578125" style="1" customWidth="1"/>
    <col min="9479" max="9479" width="3.7109375" style="1" customWidth="1"/>
    <col min="9480" max="9480" width="4.28515625" style="1" customWidth="1"/>
    <col min="9481" max="9481" width="4.140625" style="1" customWidth="1"/>
    <col min="9482" max="9484" width="4.28515625" style="1" customWidth="1"/>
    <col min="9485" max="9485" width="3.7109375" style="1" customWidth="1"/>
    <col min="9486" max="9486" width="9.7109375" style="1" customWidth="1"/>
    <col min="9487" max="9487" width="3.85546875" style="1" customWidth="1"/>
    <col min="9488" max="9488" width="4.7109375" style="1" customWidth="1"/>
    <col min="9489" max="9489" width="3.5703125" style="1" customWidth="1"/>
    <col min="9490" max="9490" width="0.140625" style="1" customWidth="1"/>
    <col min="9491" max="9492" width="0" style="1" hidden="1" customWidth="1"/>
    <col min="9493" max="9728" width="9.140625" style="1" customWidth="1"/>
    <col min="9729" max="9729" width="12.42578125" style="1" customWidth="1"/>
    <col min="9730" max="9730" width="16.85546875" style="1" customWidth="1"/>
    <col min="9731" max="9731" width="17.28515625" style="1" customWidth="1"/>
    <col min="9732" max="9732" width="3.28515625" style="1" customWidth="1"/>
    <col min="9733" max="9734" width="3.42578125" style="1" customWidth="1"/>
    <col min="9735" max="9735" width="3.7109375" style="1" customWidth="1"/>
    <col min="9736" max="9736" width="4.28515625" style="1" customWidth="1"/>
    <col min="9737" max="9737" width="4.140625" style="1" customWidth="1"/>
    <col min="9738" max="9740" width="4.28515625" style="1" customWidth="1"/>
    <col min="9741" max="9741" width="3.7109375" style="1" customWidth="1"/>
    <col min="9742" max="9742" width="9.7109375" style="1" customWidth="1"/>
    <col min="9743" max="9743" width="3.85546875" style="1" customWidth="1"/>
    <col min="9744" max="9744" width="4.7109375" style="1" customWidth="1"/>
    <col min="9745" max="9745" width="3.5703125" style="1" customWidth="1"/>
    <col min="9746" max="9746" width="0.140625" style="1" customWidth="1"/>
    <col min="9747" max="9748" width="0" style="1" hidden="1" customWidth="1"/>
    <col min="9749" max="9984" width="9.140625" style="1" customWidth="1"/>
    <col min="9985" max="9985" width="12.42578125" style="1" customWidth="1"/>
    <col min="9986" max="9986" width="16.85546875" style="1" customWidth="1"/>
    <col min="9987" max="9987" width="17.28515625" style="1" customWidth="1"/>
    <col min="9988" max="9988" width="3.28515625" style="1" customWidth="1"/>
    <col min="9989" max="9990" width="3.42578125" style="1" customWidth="1"/>
    <col min="9991" max="9991" width="3.7109375" style="1" customWidth="1"/>
    <col min="9992" max="9992" width="4.28515625" style="1" customWidth="1"/>
    <col min="9993" max="9993" width="4.140625" style="1" customWidth="1"/>
    <col min="9994" max="9996" width="4.28515625" style="1" customWidth="1"/>
    <col min="9997" max="9997" width="3.7109375" style="1" customWidth="1"/>
    <col min="9998" max="9998" width="9.7109375" style="1" customWidth="1"/>
    <col min="9999" max="9999" width="3.85546875" style="1" customWidth="1"/>
    <col min="10000" max="10000" width="4.7109375" style="1" customWidth="1"/>
    <col min="10001" max="10001" width="3.5703125" style="1" customWidth="1"/>
    <col min="10002" max="10002" width="0.140625" style="1" customWidth="1"/>
    <col min="10003" max="10004" width="0" style="1" hidden="1" customWidth="1"/>
    <col min="10005" max="10240" width="9.140625" style="1" customWidth="1"/>
    <col min="10241" max="10241" width="12.42578125" style="1" customWidth="1"/>
    <col min="10242" max="10242" width="16.85546875" style="1" customWidth="1"/>
    <col min="10243" max="10243" width="17.28515625" style="1" customWidth="1"/>
    <col min="10244" max="10244" width="3.28515625" style="1" customWidth="1"/>
    <col min="10245" max="10246" width="3.42578125" style="1" customWidth="1"/>
    <col min="10247" max="10247" width="3.7109375" style="1" customWidth="1"/>
    <col min="10248" max="10248" width="4.28515625" style="1" customWidth="1"/>
    <col min="10249" max="10249" width="4.140625" style="1" customWidth="1"/>
    <col min="10250" max="10252" width="4.28515625" style="1" customWidth="1"/>
    <col min="10253" max="10253" width="3.7109375" style="1" customWidth="1"/>
    <col min="10254" max="10254" width="9.7109375" style="1" customWidth="1"/>
    <col min="10255" max="10255" width="3.85546875" style="1" customWidth="1"/>
    <col min="10256" max="10256" width="4.7109375" style="1" customWidth="1"/>
    <col min="10257" max="10257" width="3.5703125" style="1" customWidth="1"/>
    <col min="10258" max="10258" width="0.140625" style="1" customWidth="1"/>
    <col min="10259" max="10260" width="0" style="1" hidden="1" customWidth="1"/>
    <col min="10261" max="10496" width="9.140625" style="1" customWidth="1"/>
    <col min="10497" max="10497" width="12.42578125" style="1" customWidth="1"/>
    <col min="10498" max="10498" width="16.85546875" style="1" customWidth="1"/>
    <col min="10499" max="10499" width="17.28515625" style="1" customWidth="1"/>
    <col min="10500" max="10500" width="3.28515625" style="1" customWidth="1"/>
    <col min="10501" max="10502" width="3.42578125" style="1" customWidth="1"/>
    <col min="10503" max="10503" width="3.7109375" style="1" customWidth="1"/>
    <col min="10504" max="10504" width="4.28515625" style="1" customWidth="1"/>
    <col min="10505" max="10505" width="4.140625" style="1" customWidth="1"/>
    <col min="10506" max="10508" width="4.28515625" style="1" customWidth="1"/>
    <col min="10509" max="10509" width="3.7109375" style="1" customWidth="1"/>
    <col min="10510" max="10510" width="9.7109375" style="1" customWidth="1"/>
    <col min="10511" max="10511" width="3.85546875" style="1" customWidth="1"/>
    <col min="10512" max="10512" width="4.7109375" style="1" customWidth="1"/>
    <col min="10513" max="10513" width="3.5703125" style="1" customWidth="1"/>
    <col min="10514" max="10514" width="0.140625" style="1" customWidth="1"/>
    <col min="10515" max="10516" width="0" style="1" hidden="1" customWidth="1"/>
    <col min="10517" max="10752" width="9.140625" style="1" customWidth="1"/>
    <col min="10753" max="10753" width="12.42578125" style="1" customWidth="1"/>
    <col min="10754" max="10754" width="16.85546875" style="1" customWidth="1"/>
    <col min="10755" max="10755" width="17.28515625" style="1" customWidth="1"/>
    <col min="10756" max="10756" width="3.28515625" style="1" customWidth="1"/>
    <col min="10757" max="10758" width="3.42578125" style="1" customWidth="1"/>
    <col min="10759" max="10759" width="3.7109375" style="1" customWidth="1"/>
    <col min="10760" max="10760" width="4.28515625" style="1" customWidth="1"/>
    <col min="10761" max="10761" width="4.140625" style="1" customWidth="1"/>
    <col min="10762" max="10764" width="4.28515625" style="1" customWidth="1"/>
    <col min="10765" max="10765" width="3.7109375" style="1" customWidth="1"/>
    <col min="10766" max="10766" width="9.7109375" style="1" customWidth="1"/>
    <col min="10767" max="10767" width="3.85546875" style="1" customWidth="1"/>
    <col min="10768" max="10768" width="4.7109375" style="1" customWidth="1"/>
    <col min="10769" max="10769" width="3.5703125" style="1" customWidth="1"/>
    <col min="10770" max="10770" width="0.140625" style="1" customWidth="1"/>
    <col min="10771" max="10772" width="0" style="1" hidden="1" customWidth="1"/>
    <col min="10773" max="11008" width="9.140625" style="1" customWidth="1"/>
    <col min="11009" max="11009" width="12.42578125" style="1" customWidth="1"/>
    <col min="11010" max="11010" width="16.85546875" style="1" customWidth="1"/>
    <col min="11011" max="11011" width="17.28515625" style="1" customWidth="1"/>
    <col min="11012" max="11012" width="3.28515625" style="1" customWidth="1"/>
    <col min="11013" max="11014" width="3.42578125" style="1" customWidth="1"/>
    <col min="11015" max="11015" width="3.7109375" style="1" customWidth="1"/>
    <col min="11016" max="11016" width="4.28515625" style="1" customWidth="1"/>
    <col min="11017" max="11017" width="4.140625" style="1" customWidth="1"/>
    <col min="11018" max="11020" width="4.28515625" style="1" customWidth="1"/>
    <col min="11021" max="11021" width="3.7109375" style="1" customWidth="1"/>
    <col min="11022" max="11022" width="9.7109375" style="1" customWidth="1"/>
    <col min="11023" max="11023" width="3.85546875" style="1" customWidth="1"/>
    <col min="11024" max="11024" width="4.7109375" style="1" customWidth="1"/>
    <col min="11025" max="11025" width="3.5703125" style="1" customWidth="1"/>
    <col min="11026" max="11026" width="0.140625" style="1" customWidth="1"/>
    <col min="11027" max="11028" width="0" style="1" hidden="1" customWidth="1"/>
    <col min="11029" max="11264" width="9.140625" style="1" customWidth="1"/>
    <col min="11265" max="11265" width="12.42578125" style="1" customWidth="1"/>
    <col min="11266" max="11266" width="16.85546875" style="1" customWidth="1"/>
    <col min="11267" max="11267" width="17.28515625" style="1" customWidth="1"/>
    <col min="11268" max="11268" width="3.28515625" style="1" customWidth="1"/>
    <col min="11269" max="11270" width="3.42578125" style="1" customWidth="1"/>
    <col min="11271" max="11271" width="3.7109375" style="1" customWidth="1"/>
    <col min="11272" max="11272" width="4.28515625" style="1" customWidth="1"/>
    <col min="11273" max="11273" width="4.140625" style="1" customWidth="1"/>
    <col min="11274" max="11276" width="4.28515625" style="1" customWidth="1"/>
    <col min="11277" max="11277" width="3.7109375" style="1" customWidth="1"/>
    <col min="11278" max="11278" width="9.7109375" style="1" customWidth="1"/>
    <col min="11279" max="11279" width="3.85546875" style="1" customWidth="1"/>
    <col min="11280" max="11280" width="4.7109375" style="1" customWidth="1"/>
    <col min="11281" max="11281" width="3.5703125" style="1" customWidth="1"/>
    <col min="11282" max="11282" width="0.140625" style="1" customWidth="1"/>
    <col min="11283" max="11284" width="0" style="1" hidden="1" customWidth="1"/>
    <col min="11285" max="11520" width="9.140625" style="1" customWidth="1"/>
    <col min="11521" max="11521" width="12.42578125" style="1" customWidth="1"/>
    <col min="11522" max="11522" width="16.85546875" style="1" customWidth="1"/>
    <col min="11523" max="11523" width="17.28515625" style="1" customWidth="1"/>
    <col min="11524" max="11524" width="3.28515625" style="1" customWidth="1"/>
    <col min="11525" max="11526" width="3.42578125" style="1" customWidth="1"/>
    <col min="11527" max="11527" width="3.7109375" style="1" customWidth="1"/>
    <col min="11528" max="11528" width="4.28515625" style="1" customWidth="1"/>
    <col min="11529" max="11529" width="4.140625" style="1" customWidth="1"/>
    <col min="11530" max="11532" width="4.28515625" style="1" customWidth="1"/>
    <col min="11533" max="11533" width="3.7109375" style="1" customWidth="1"/>
    <col min="11534" max="11534" width="9.7109375" style="1" customWidth="1"/>
    <col min="11535" max="11535" width="3.85546875" style="1" customWidth="1"/>
    <col min="11536" max="11536" width="4.7109375" style="1" customWidth="1"/>
    <col min="11537" max="11537" width="3.5703125" style="1" customWidth="1"/>
    <col min="11538" max="11538" width="0.140625" style="1" customWidth="1"/>
    <col min="11539" max="11540" width="0" style="1" hidden="1" customWidth="1"/>
    <col min="11541" max="11776" width="9.140625" style="1" customWidth="1"/>
    <col min="11777" max="11777" width="12.42578125" style="1" customWidth="1"/>
    <col min="11778" max="11778" width="16.85546875" style="1" customWidth="1"/>
    <col min="11779" max="11779" width="17.28515625" style="1" customWidth="1"/>
    <col min="11780" max="11780" width="3.28515625" style="1" customWidth="1"/>
    <col min="11781" max="11782" width="3.42578125" style="1" customWidth="1"/>
    <col min="11783" max="11783" width="3.7109375" style="1" customWidth="1"/>
    <col min="11784" max="11784" width="4.28515625" style="1" customWidth="1"/>
    <col min="11785" max="11785" width="4.140625" style="1" customWidth="1"/>
    <col min="11786" max="11788" width="4.28515625" style="1" customWidth="1"/>
    <col min="11789" max="11789" width="3.7109375" style="1" customWidth="1"/>
    <col min="11790" max="11790" width="9.7109375" style="1" customWidth="1"/>
    <col min="11791" max="11791" width="3.85546875" style="1" customWidth="1"/>
    <col min="11792" max="11792" width="4.7109375" style="1" customWidth="1"/>
    <col min="11793" max="11793" width="3.5703125" style="1" customWidth="1"/>
    <col min="11794" max="11794" width="0.140625" style="1" customWidth="1"/>
    <col min="11795" max="11796" width="0" style="1" hidden="1" customWidth="1"/>
    <col min="11797" max="12032" width="9.140625" style="1" customWidth="1"/>
    <col min="12033" max="12033" width="12.42578125" style="1" customWidth="1"/>
    <col min="12034" max="12034" width="16.85546875" style="1" customWidth="1"/>
    <col min="12035" max="12035" width="17.28515625" style="1" customWidth="1"/>
    <col min="12036" max="12036" width="3.28515625" style="1" customWidth="1"/>
    <col min="12037" max="12038" width="3.42578125" style="1" customWidth="1"/>
    <col min="12039" max="12039" width="3.7109375" style="1" customWidth="1"/>
    <col min="12040" max="12040" width="4.28515625" style="1" customWidth="1"/>
    <col min="12041" max="12041" width="4.140625" style="1" customWidth="1"/>
    <col min="12042" max="12044" width="4.28515625" style="1" customWidth="1"/>
    <col min="12045" max="12045" width="3.7109375" style="1" customWidth="1"/>
    <col min="12046" max="12046" width="9.7109375" style="1" customWidth="1"/>
    <col min="12047" max="12047" width="3.85546875" style="1" customWidth="1"/>
    <col min="12048" max="12048" width="4.7109375" style="1" customWidth="1"/>
    <col min="12049" max="12049" width="3.5703125" style="1" customWidth="1"/>
    <col min="12050" max="12050" width="0.140625" style="1" customWidth="1"/>
    <col min="12051" max="12052" width="0" style="1" hidden="1" customWidth="1"/>
    <col min="12053" max="12288" width="9.140625" style="1" customWidth="1"/>
    <col min="12289" max="12289" width="12.42578125" style="1" customWidth="1"/>
    <col min="12290" max="12290" width="16.85546875" style="1" customWidth="1"/>
    <col min="12291" max="12291" width="17.28515625" style="1" customWidth="1"/>
    <col min="12292" max="12292" width="3.28515625" style="1" customWidth="1"/>
    <col min="12293" max="12294" width="3.42578125" style="1" customWidth="1"/>
    <col min="12295" max="12295" width="3.7109375" style="1" customWidth="1"/>
    <col min="12296" max="12296" width="4.28515625" style="1" customWidth="1"/>
    <col min="12297" max="12297" width="4.140625" style="1" customWidth="1"/>
    <col min="12298" max="12300" width="4.28515625" style="1" customWidth="1"/>
    <col min="12301" max="12301" width="3.7109375" style="1" customWidth="1"/>
    <col min="12302" max="12302" width="9.7109375" style="1" customWidth="1"/>
    <col min="12303" max="12303" width="3.85546875" style="1" customWidth="1"/>
    <col min="12304" max="12304" width="4.7109375" style="1" customWidth="1"/>
    <col min="12305" max="12305" width="3.5703125" style="1" customWidth="1"/>
    <col min="12306" max="12306" width="0.140625" style="1" customWidth="1"/>
    <col min="12307" max="12308" width="0" style="1" hidden="1" customWidth="1"/>
    <col min="12309" max="12544" width="9.140625" style="1" customWidth="1"/>
    <col min="12545" max="12545" width="12.42578125" style="1" customWidth="1"/>
    <col min="12546" max="12546" width="16.85546875" style="1" customWidth="1"/>
    <col min="12547" max="12547" width="17.28515625" style="1" customWidth="1"/>
    <col min="12548" max="12548" width="3.28515625" style="1" customWidth="1"/>
    <col min="12549" max="12550" width="3.42578125" style="1" customWidth="1"/>
    <col min="12551" max="12551" width="3.7109375" style="1" customWidth="1"/>
    <col min="12552" max="12552" width="4.28515625" style="1" customWidth="1"/>
    <col min="12553" max="12553" width="4.140625" style="1" customWidth="1"/>
    <col min="12554" max="12556" width="4.28515625" style="1" customWidth="1"/>
    <col min="12557" max="12557" width="3.7109375" style="1" customWidth="1"/>
    <col min="12558" max="12558" width="9.7109375" style="1" customWidth="1"/>
    <col min="12559" max="12559" width="3.85546875" style="1" customWidth="1"/>
    <col min="12560" max="12560" width="4.7109375" style="1" customWidth="1"/>
    <col min="12561" max="12561" width="3.5703125" style="1" customWidth="1"/>
    <col min="12562" max="12562" width="0.140625" style="1" customWidth="1"/>
    <col min="12563" max="12564" width="0" style="1" hidden="1" customWidth="1"/>
    <col min="12565" max="12800" width="9.140625" style="1" customWidth="1"/>
    <col min="12801" max="12801" width="12.42578125" style="1" customWidth="1"/>
    <col min="12802" max="12802" width="16.85546875" style="1" customWidth="1"/>
    <col min="12803" max="12803" width="17.28515625" style="1" customWidth="1"/>
    <col min="12804" max="12804" width="3.28515625" style="1" customWidth="1"/>
    <col min="12805" max="12806" width="3.42578125" style="1" customWidth="1"/>
    <col min="12807" max="12807" width="3.7109375" style="1" customWidth="1"/>
    <col min="12808" max="12808" width="4.28515625" style="1" customWidth="1"/>
    <col min="12809" max="12809" width="4.140625" style="1" customWidth="1"/>
    <col min="12810" max="12812" width="4.28515625" style="1" customWidth="1"/>
    <col min="12813" max="12813" width="3.7109375" style="1" customWidth="1"/>
    <col min="12814" max="12814" width="9.7109375" style="1" customWidth="1"/>
    <col min="12815" max="12815" width="3.85546875" style="1" customWidth="1"/>
    <col min="12816" max="12816" width="4.7109375" style="1" customWidth="1"/>
    <col min="12817" max="12817" width="3.5703125" style="1" customWidth="1"/>
    <col min="12818" max="12818" width="0.140625" style="1" customWidth="1"/>
    <col min="12819" max="12820" width="0" style="1" hidden="1" customWidth="1"/>
    <col min="12821" max="13056" width="9.140625" style="1" customWidth="1"/>
    <col min="13057" max="13057" width="12.42578125" style="1" customWidth="1"/>
    <col min="13058" max="13058" width="16.85546875" style="1" customWidth="1"/>
    <col min="13059" max="13059" width="17.28515625" style="1" customWidth="1"/>
    <col min="13060" max="13060" width="3.28515625" style="1" customWidth="1"/>
    <col min="13061" max="13062" width="3.42578125" style="1" customWidth="1"/>
    <col min="13063" max="13063" width="3.7109375" style="1" customWidth="1"/>
    <col min="13064" max="13064" width="4.28515625" style="1" customWidth="1"/>
    <col min="13065" max="13065" width="4.140625" style="1" customWidth="1"/>
    <col min="13066" max="13068" width="4.28515625" style="1" customWidth="1"/>
    <col min="13069" max="13069" width="3.7109375" style="1" customWidth="1"/>
    <col min="13070" max="13070" width="9.7109375" style="1" customWidth="1"/>
    <col min="13071" max="13071" width="3.85546875" style="1" customWidth="1"/>
    <col min="13072" max="13072" width="4.7109375" style="1" customWidth="1"/>
    <col min="13073" max="13073" width="3.5703125" style="1" customWidth="1"/>
    <col min="13074" max="13074" width="0.140625" style="1" customWidth="1"/>
    <col min="13075" max="13076" width="0" style="1" hidden="1" customWidth="1"/>
    <col min="13077" max="13312" width="9.140625" style="1" customWidth="1"/>
    <col min="13313" max="13313" width="12.42578125" style="1" customWidth="1"/>
    <col min="13314" max="13314" width="16.85546875" style="1" customWidth="1"/>
    <col min="13315" max="13315" width="17.28515625" style="1" customWidth="1"/>
    <col min="13316" max="13316" width="3.28515625" style="1" customWidth="1"/>
    <col min="13317" max="13318" width="3.42578125" style="1" customWidth="1"/>
    <col min="13319" max="13319" width="3.7109375" style="1" customWidth="1"/>
    <col min="13320" max="13320" width="4.28515625" style="1" customWidth="1"/>
    <col min="13321" max="13321" width="4.140625" style="1" customWidth="1"/>
    <col min="13322" max="13324" width="4.28515625" style="1" customWidth="1"/>
    <col min="13325" max="13325" width="3.7109375" style="1" customWidth="1"/>
    <col min="13326" max="13326" width="9.7109375" style="1" customWidth="1"/>
    <col min="13327" max="13327" width="3.85546875" style="1" customWidth="1"/>
    <col min="13328" max="13328" width="4.7109375" style="1" customWidth="1"/>
    <col min="13329" max="13329" width="3.5703125" style="1" customWidth="1"/>
    <col min="13330" max="13330" width="0.140625" style="1" customWidth="1"/>
    <col min="13331" max="13332" width="0" style="1" hidden="1" customWidth="1"/>
    <col min="13333" max="13568" width="9.140625" style="1" customWidth="1"/>
    <col min="13569" max="13569" width="12.42578125" style="1" customWidth="1"/>
    <col min="13570" max="13570" width="16.85546875" style="1" customWidth="1"/>
    <col min="13571" max="13571" width="17.28515625" style="1" customWidth="1"/>
    <col min="13572" max="13572" width="3.28515625" style="1" customWidth="1"/>
    <col min="13573" max="13574" width="3.42578125" style="1" customWidth="1"/>
    <col min="13575" max="13575" width="3.7109375" style="1" customWidth="1"/>
    <col min="13576" max="13576" width="4.28515625" style="1" customWidth="1"/>
    <col min="13577" max="13577" width="4.140625" style="1" customWidth="1"/>
    <col min="13578" max="13580" width="4.28515625" style="1" customWidth="1"/>
    <col min="13581" max="13581" width="3.7109375" style="1" customWidth="1"/>
    <col min="13582" max="13582" width="9.7109375" style="1" customWidth="1"/>
    <col min="13583" max="13583" width="3.85546875" style="1" customWidth="1"/>
    <col min="13584" max="13584" width="4.7109375" style="1" customWidth="1"/>
    <col min="13585" max="13585" width="3.5703125" style="1" customWidth="1"/>
    <col min="13586" max="13586" width="0.140625" style="1" customWidth="1"/>
    <col min="13587" max="13588" width="0" style="1" hidden="1" customWidth="1"/>
    <col min="13589" max="13824" width="9.140625" style="1" customWidth="1"/>
    <col min="13825" max="13825" width="12.42578125" style="1" customWidth="1"/>
    <col min="13826" max="13826" width="16.85546875" style="1" customWidth="1"/>
    <col min="13827" max="13827" width="17.28515625" style="1" customWidth="1"/>
    <col min="13828" max="13828" width="3.28515625" style="1" customWidth="1"/>
    <col min="13829" max="13830" width="3.42578125" style="1" customWidth="1"/>
    <col min="13831" max="13831" width="3.7109375" style="1" customWidth="1"/>
    <col min="13832" max="13832" width="4.28515625" style="1" customWidth="1"/>
    <col min="13833" max="13833" width="4.140625" style="1" customWidth="1"/>
    <col min="13834" max="13836" width="4.28515625" style="1" customWidth="1"/>
    <col min="13837" max="13837" width="3.7109375" style="1" customWidth="1"/>
    <col min="13838" max="13838" width="9.7109375" style="1" customWidth="1"/>
    <col min="13839" max="13839" width="3.85546875" style="1" customWidth="1"/>
    <col min="13840" max="13840" width="4.7109375" style="1" customWidth="1"/>
    <col min="13841" max="13841" width="3.5703125" style="1" customWidth="1"/>
    <col min="13842" max="13842" width="0.140625" style="1" customWidth="1"/>
    <col min="13843" max="13844" width="0" style="1" hidden="1" customWidth="1"/>
    <col min="13845" max="14080" width="9.140625" style="1" customWidth="1"/>
    <col min="14081" max="14081" width="12.42578125" style="1" customWidth="1"/>
    <col min="14082" max="14082" width="16.85546875" style="1" customWidth="1"/>
    <col min="14083" max="14083" width="17.28515625" style="1" customWidth="1"/>
    <col min="14084" max="14084" width="3.28515625" style="1" customWidth="1"/>
    <col min="14085" max="14086" width="3.42578125" style="1" customWidth="1"/>
    <col min="14087" max="14087" width="3.7109375" style="1" customWidth="1"/>
    <col min="14088" max="14088" width="4.28515625" style="1" customWidth="1"/>
    <col min="14089" max="14089" width="4.140625" style="1" customWidth="1"/>
    <col min="14090" max="14092" width="4.28515625" style="1" customWidth="1"/>
    <col min="14093" max="14093" width="3.7109375" style="1" customWidth="1"/>
    <col min="14094" max="14094" width="9.7109375" style="1" customWidth="1"/>
    <col min="14095" max="14095" width="3.85546875" style="1" customWidth="1"/>
    <col min="14096" max="14096" width="4.7109375" style="1" customWidth="1"/>
    <col min="14097" max="14097" width="3.5703125" style="1" customWidth="1"/>
    <col min="14098" max="14098" width="0.140625" style="1" customWidth="1"/>
    <col min="14099" max="14100" width="0" style="1" hidden="1" customWidth="1"/>
    <col min="14101" max="14336" width="9.140625" style="1" customWidth="1"/>
    <col min="14337" max="14337" width="12.42578125" style="1" customWidth="1"/>
    <col min="14338" max="14338" width="16.85546875" style="1" customWidth="1"/>
    <col min="14339" max="14339" width="17.28515625" style="1" customWidth="1"/>
    <col min="14340" max="14340" width="3.28515625" style="1" customWidth="1"/>
    <col min="14341" max="14342" width="3.42578125" style="1" customWidth="1"/>
    <col min="14343" max="14343" width="3.7109375" style="1" customWidth="1"/>
    <col min="14344" max="14344" width="4.28515625" style="1" customWidth="1"/>
    <col min="14345" max="14345" width="4.140625" style="1" customWidth="1"/>
    <col min="14346" max="14348" width="4.28515625" style="1" customWidth="1"/>
    <col min="14349" max="14349" width="3.7109375" style="1" customWidth="1"/>
    <col min="14350" max="14350" width="9.7109375" style="1" customWidth="1"/>
    <col min="14351" max="14351" width="3.85546875" style="1" customWidth="1"/>
    <col min="14352" max="14352" width="4.7109375" style="1" customWidth="1"/>
    <col min="14353" max="14353" width="3.5703125" style="1" customWidth="1"/>
    <col min="14354" max="14354" width="0.140625" style="1" customWidth="1"/>
    <col min="14355" max="14356" width="0" style="1" hidden="1" customWidth="1"/>
    <col min="14357" max="14592" width="9.140625" style="1" customWidth="1"/>
    <col min="14593" max="14593" width="12.42578125" style="1" customWidth="1"/>
    <col min="14594" max="14594" width="16.85546875" style="1" customWidth="1"/>
    <col min="14595" max="14595" width="17.28515625" style="1" customWidth="1"/>
    <col min="14596" max="14596" width="3.28515625" style="1" customWidth="1"/>
    <col min="14597" max="14598" width="3.42578125" style="1" customWidth="1"/>
    <col min="14599" max="14599" width="3.7109375" style="1" customWidth="1"/>
    <col min="14600" max="14600" width="4.28515625" style="1" customWidth="1"/>
    <col min="14601" max="14601" width="4.140625" style="1" customWidth="1"/>
    <col min="14602" max="14604" width="4.28515625" style="1" customWidth="1"/>
    <col min="14605" max="14605" width="3.7109375" style="1" customWidth="1"/>
    <col min="14606" max="14606" width="9.7109375" style="1" customWidth="1"/>
    <col min="14607" max="14607" width="3.85546875" style="1" customWidth="1"/>
    <col min="14608" max="14608" width="4.7109375" style="1" customWidth="1"/>
    <col min="14609" max="14609" width="3.5703125" style="1" customWidth="1"/>
    <col min="14610" max="14610" width="0.140625" style="1" customWidth="1"/>
    <col min="14611" max="14612" width="0" style="1" hidden="1" customWidth="1"/>
    <col min="14613" max="14848" width="9.140625" style="1" customWidth="1"/>
    <col min="14849" max="14849" width="12.42578125" style="1" customWidth="1"/>
    <col min="14850" max="14850" width="16.85546875" style="1" customWidth="1"/>
    <col min="14851" max="14851" width="17.28515625" style="1" customWidth="1"/>
    <col min="14852" max="14852" width="3.28515625" style="1" customWidth="1"/>
    <col min="14853" max="14854" width="3.42578125" style="1" customWidth="1"/>
    <col min="14855" max="14855" width="3.7109375" style="1" customWidth="1"/>
    <col min="14856" max="14856" width="4.28515625" style="1" customWidth="1"/>
    <col min="14857" max="14857" width="4.140625" style="1" customWidth="1"/>
    <col min="14858" max="14860" width="4.28515625" style="1" customWidth="1"/>
    <col min="14861" max="14861" width="3.7109375" style="1" customWidth="1"/>
    <col min="14862" max="14862" width="9.7109375" style="1" customWidth="1"/>
    <col min="14863" max="14863" width="3.85546875" style="1" customWidth="1"/>
    <col min="14864" max="14864" width="4.7109375" style="1" customWidth="1"/>
    <col min="14865" max="14865" width="3.5703125" style="1" customWidth="1"/>
    <col min="14866" max="14866" width="0.140625" style="1" customWidth="1"/>
    <col min="14867" max="14868" width="0" style="1" hidden="1" customWidth="1"/>
    <col min="14869" max="15104" width="9.140625" style="1" customWidth="1"/>
    <col min="15105" max="15105" width="12.42578125" style="1" customWidth="1"/>
    <col min="15106" max="15106" width="16.85546875" style="1" customWidth="1"/>
    <col min="15107" max="15107" width="17.28515625" style="1" customWidth="1"/>
    <col min="15108" max="15108" width="3.28515625" style="1" customWidth="1"/>
    <col min="15109" max="15110" width="3.42578125" style="1" customWidth="1"/>
    <col min="15111" max="15111" width="3.7109375" style="1" customWidth="1"/>
    <col min="15112" max="15112" width="4.28515625" style="1" customWidth="1"/>
    <col min="15113" max="15113" width="4.140625" style="1" customWidth="1"/>
    <col min="15114" max="15116" width="4.28515625" style="1" customWidth="1"/>
    <col min="15117" max="15117" width="3.7109375" style="1" customWidth="1"/>
    <col min="15118" max="15118" width="9.7109375" style="1" customWidth="1"/>
    <col min="15119" max="15119" width="3.85546875" style="1" customWidth="1"/>
    <col min="15120" max="15120" width="4.7109375" style="1" customWidth="1"/>
    <col min="15121" max="15121" width="3.5703125" style="1" customWidth="1"/>
    <col min="15122" max="15122" width="0.140625" style="1" customWidth="1"/>
    <col min="15123" max="15124" width="0" style="1" hidden="1" customWidth="1"/>
    <col min="15125" max="15360" width="9.140625" style="1" customWidth="1"/>
    <col min="15361" max="15361" width="12.42578125" style="1" customWidth="1"/>
    <col min="15362" max="15362" width="16.85546875" style="1" customWidth="1"/>
    <col min="15363" max="15363" width="17.28515625" style="1" customWidth="1"/>
    <col min="15364" max="15364" width="3.28515625" style="1" customWidth="1"/>
    <col min="15365" max="15366" width="3.42578125" style="1" customWidth="1"/>
    <col min="15367" max="15367" width="3.7109375" style="1" customWidth="1"/>
    <col min="15368" max="15368" width="4.28515625" style="1" customWidth="1"/>
    <col min="15369" max="15369" width="4.140625" style="1" customWidth="1"/>
    <col min="15370" max="15372" width="4.28515625" style="1" customWidth="1"/>
    <col min="15373" max="15373" width="3.7109375" style="1" customWidth="1"/>
    <col min="15374" max="15374" width="9.7109375" style="1" customWidth="1"/>
    <col min="15375" max="15375" width="3.85546875" style="1" customWidth="1"/>
    <col min="15376" max="15376" width="4.7109375" style="1" customWidth="1"/>
    <col min="15377" max="15377" width="3.5703125" style="1" customWidth="1"/>
    <col min="15378" max="15378" width="0.140625" style="1" customWidth="1"/>
    <col min="15379" max="15380" width="0" style="1" hidden="1" customWidth="1"/>
    <col min="15381" max="15616" width="9.140625" style="1" customWidth="1"/>
    <col min="15617" max="15617" width="12.42578125" style="1" customWidth="1"/>
    <col min="15618" max="15618" width="16.85546875" style="1" customWidth="1"/>
    <col min="15619" max="15619" width="17.28515625" style="1" customWidth="1"/>
    <col min="15620" max="15620" width="3.28515625" style="1" customWidth="1"/>
    <col min="15621" max="15622" width="3.42578125" style="1" customWidth="1"/>
    <col min="15623" max="15623" width="3.7109375" style="1" customWidth="1"/>
    <col min="15624" max="15624" width="4.28515625" style="1" customWidth="1"/>
    <col min="15625" max="15625" width="4.140625" style="1" customWidth="1"/>
    <col min="15626" max="15628" width="4.28515625" style="1" customWidth="1"/>
    <col min="15629" max="15629" width="3.7109375" style="1" customWidth="1"/>
    <col min="15630" max="15630" width="9.7109375" style="1" customWidth="1"/>
    <col min="15631" max="15631" width="3.85546875" style="1" customWidth="1"/>
    <col min="15632" max="15632" width="4.7109375" style="1" customWidth="1"/>
    <col min="15633" max="15633" width="3.5703125" style="1" customWidth="1"/>
    <col min="15634" max="15634" width="0.140625" style="1" customWidth="1"/>
    <col min="15635" max="15636" width="0" style="1" hidden="1" customWidth="1"/>
    <col min="15637" max="15872" width="9.140625" style="1" customWidth="1"/>
    <col min="15873" max="15873" width="12.42578125" style="1" customWidth="1"/>
    <col min="15874" max="15874" width="16.85546875" style="1" customWidth="1"/>
    <col min="15875" max="15875" width="17.28515625" style="1" customWidth="1"/>
    <col min="15876" max="15876" width="3.28515625" style="1" customWidth="1"/>
    <col min="15877" max="15878" width="3.42578125" style="1" customWidth="1"/>
    <col min="15879" max="15879" width="3.7109375" style="1" customWidth="1"/>
    <col min="15880" max="15880" width="4.28515625" style="1" customWidth="1"/>
    <col min="15881" max="15881" width="4.140625" style="1" customWidth="1"/>
    <col min="15882" max="15884" width="4.28515625" style="1" customWidth="1"/>
    <col min="15885" max="15885" width="3.7109375" style="1" customWidth="1"/>
    <col min="15886" max="15886" width="9.7109375" style="1" customWidth="1"/>
    <col min="15887" max="15887" width="3.85546875" style="1" customWidth="1"/>
    <col min="15888" max="15888" width="4.7109375" style="1" customWidth="1"/>
    <col min="15889" max="15889" width="3.5703125" style="1" customWidth="1"/>
    <col min="15890" max="15890" width="0.140625" style="1" customWidth="1"/>
    <col min="15891" max="15892" width="0" style="1" hidden="1" customWidth="1"/>
    <col min="15893" max="16128" width="9.140625" style="1" customWidth="1"/>
    <col min="16129" max="16129" width="12.42578125" style="1" customWidth="1"/>
    <col min="16130" max="16130" width="16.85546875" style="1" customWidth="1"/>
    <col min="16131" max="16131" width="17.28515625" style="1" customWidth="1"/>
    <col min="16132" max="16132" width="3.28515625" style="1" customWidth="1"/>
    <col min="16133" max="16134" width="3.42578125" style="1" customWidth="1"/>
    <col min="16135" max="16135" width="3.7109375" style="1" customWidth="1"/>
    <col min="16136" max="16136" width="4.28515625" style="1" customWidth="1"/>
    <col min="16137" max="16137" width="4.140625" style="1" customWidth="1"/>
    <col min="16138" max="16140" width="4.28515625" style="1" customWidth="1"/>
    <col min="16141" max="16141" width="3.7109375" style="1" customWidth="1"/>
    <col min="16142" max="16142" width="9.7109375" style="1" customWidth="1"/>
    <col min="16143" max="16143" width="3.85546875" style="1" customWidth="1"/>
    <col min="16144" max="16144" width="4.7109375" style="1" customWidth="1"/>
    <col min="16145" max="16145" width="3.5703125" style="1" customWidth="1"/>
    <col min="16146" max="16146" width="0.140625" style="1" customWidth="1"/>
    <col min="16147" max="16148" width="0" style="1" hidden="1" customWidth="1"/>
    <col min="16149" max="16384" width="9.140625" style="1" customWidth="1"/>
  </cols>
  <sheetData>
    <row r="1" spans="1:20" ht="9" customHeight="1" x14ac:dyDescent="0.25">
      <c r="A1" s="1" t="s">
        <v>21</v>
      </c>
    </row>
    <row r="2" spans="1:20" ht="33.75" x14ac:dyDescent="0.5">
      <c r="F2" s="61" t="s">
        <v>0</v>
      </c>
    </row>
    <row r="3" spans="1:20" x14ac:dyDescent="0.25">
      <c r="C3" s="3" t="s">
        <v>20</v>
      </c>
      <c r="D3" s="3"/>
      <c r="E3" s="63"/>
      <c r="F3" s="63"/>
      <c r="G3" s="63"/>
      <c r="H3" s="63"/>
      <c r="I3" s="63"/>
      <c r="J3" s="63"/>
      <c r="K3" s="63"/>
      <c r="L3" s="63"/>
      <c r="M3" s="63"/>
    </row>
    <row r="5" spans="1:20" s="3" customFormat="1" ht="20.25" customHeight="1" x14ac:dyDescent="0.25">
      <c r="A5" s="94" t="s">
        <v>1</v>
      </c>
      <c r="B5" s="4"/>
      <c r="C5" s="105"/>
      <c r="D5" s="105"/>
      <c r="E5" s="105"/>
      <c r="F5" s="93" t="s">
        <v>24</v>
      </c>
      <c r="G5" s="94"/>
      <c r="H5" s="167"/>
      <c r="I5" s="168"/>
      <c r="J5" s="168"/>
      <c r="K5" s="168"/>
      <c r="L5" s="95" t="s">
        <v>3</v>
      </c>
      <c r="M5" s="96"/>
      <c r="N5" s="169"/>
      <c r="O5" s="170"/>
      <c r="P5" s="170"/>
      <c r="Q5" s="170"/>
      <c r="R5" s="6"/>
      <c r="T5" s="6"/>
    </row>
    <row r="6" spans="1:20" s="7" customFormat="1" ht="22.5" customHeight="1" thickBot="1" x14ac:dyDescent="0.3">
      <c r="B6" s="65" t="s">
        <v>25</v>
      </c>
      <c r="C6" s="65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81"/>
      <c r="Q6" s="66"/>
      <c r="R6" s="8"/>
      <c r="T6" s="8"/>
    </row>
    <row r="7" spans="1:20" ht="9" customHeight="1" thickTop="1" thickBot="1" x14ac:dyDescent="0.3">
      <c r="O7" s="161" t="s">
        <v>5</v>
      </c>
      <c r="P7" s="163"/>
      <c r="Q7" s="165" t="s">
        <v>6</v>
      </c>
    </row>
    <row r="8" spans="1:20" s="11" customFormat="1" ht="18" customHeight="1" thickBot="1" x14ac:dyDescent="0.3">
      <c r="A8" s="67" t="s">
        <v>7</v>
      </c>
      <c r="B8" s="67" t="s">
        <v>8</v>
      </c>
      <c r="C8" s="156" t="s">
        <v>9</v>
      </c>
      <c r="D8" s="132"/>
      <c r="E8" s="111"/>
      <c r="F8" s="155" t="s">
        <v>23</v>
      </c>
      <c r="G8" s="132"/>
      <c r="H8" s="132"/>
      <c r="I8" s="132"/>
      <c r="J8" s="132"/>
      <c r="K8" s="132"/>
      <c r="L8" s="132"/>
      <c r="M8" s="132"/>
      <c r="N8" s="111"/>
      <c r="O8" s="162"/>
      <c r="P8" s="164"/>
      <c r="Q8" s="166"/>
      <c r="R8" s="10"/>
      <c r="T8" s="10"/>
    </row>
    <row r="9" spans="1:20" ht="19.5" customHeight="1" thickBot="1" x14ac:dyDescent="0.3">
      <c r="A9" s="68"/>
      <c r="B9" s="12"/>
      <c r="C9" s="135"/>
      <c r="D9" s="133"/>
      <c r="E9" s="134"/>
      <c r="F9" s="139"/>
      <c r="G9" s="147"/>
      <c r="H9" s="147"/>
      <c r="I9" s="147"/>
      <c r="J9" s="147"/>
      <c r="K9" s="147"/>
      <c r="L9" s="147"/>
      <c r="M9" s="147"/>
      <c r="N9" s="148"/>
      <c r="O9" s="67" t="str">
        <f>IF(Q9="","",IF(Q9="e","",IF(Q9="m",RANK(T9,$T$9:$T$18))))</f>
        <v/>
      </c>
      <c r="P9" s="67"/>
      <c r="Q9" s="69"/>
      <c r="R9" s="2">
        <f>SUM(F9/100)+(J9/1000)+(M9/1000)+(L9/10000)+0.0000009</f>
        <v>8.9999999999999996E-7</v>
      </c>
      <c r="T9" s="2" t="b">
        <f>IF(Q9="m",SUM(R9+N9),IF(Q9="e",0))</f>
        <v>0</v>
      </c>
    </row>
    <row r="10" spans="1:20" ht="19.5" customHeight="1" thickBot="1" x14ac:dyDescent="0.3">
      <c r="A10" s="68"/>
      <c r="B10" s="12"/>
      <c r="C10" s="135"/>
      <c r="D10" s="133"/>
      <c r="E10" s="134"/>
      <c r="F10" s="139"/>
      <c r="G10" s="147"/>
      <c r="H10" s="147"/>
      <c r="I10" s="147"/>
      <c r="J10" s="147"/>
      <c r="K10" s="147"/>
      <c r="L10" s="147"/>
      <c r="M10" s="147"/>
      <c r="N10" s="148"/>
      <c r="O10" s="67" t="str">
        <f t="shared" ref="O10:O18" si="0">IF(Q10="","",IF(Q10="e","",IF(Q10="m",RANK(T10,$T$9:$T$18))))</f>
        <v/>
      </c>
      <c r="P10" s="67"/>
      <c r="Q10" s="69"/>
      <c r="R10" s="2">
        <f>SUM(F10/100)+(J10/1000)+(L10/1000)+(M10/10000)+0.0000008</f>
        <v>7.9999999999999996E-7</v>
      </c>
      <c r="T10" s="2" t="b">
        <f>IF(Q10="m",SUM(R10+N10),IF(Q10="e",0))</f>
        <v>0</v>
      </c>
    </row>
    <row r="11" spans="1:20" ht="19.5" customHeight="1" thickBot="1" x14ac:dyDescent="0.3">
      <c r="A11" s="68"/>
      <c r="B11" s="12"/>
      <c r="C11" s="135"/>
      <c r="D11" s="133"/>
      <c r="E11" s="134"/>
      <c r="F11" s="139"/>
      <c r="G11" s="147"/>
      <c r="H11" s="147"/>
      <c r="I11" s="147"/>
      <c r="J11" s="147"/>
      <c r="K11" s="147"/>
      <c r="L11" s="147"/>
      <c r="M11" s="147"/>
      <c r="N11" s="148"/>
      <c r="O11" s="67" t="str">
        <f t="shared" si="0"/>
        <v/>
      </c>
      <c r="P11" s="67"/>
      <c r="Q11" s="69"/>
      <c r="R11" s="2">
        <f>SUM(F11/100)+(L11/1000)+(M11/1000)+(J11/10000)+0.0000006</f>
        <v>5.9999999999999997E-7</v>
      </c>
      <c r="T11" s="2" t="b">
        <f t="shared" ref="T11:T18" si="1">IF(Q11="m",SUM(R11+N11),IF(Q11="e",0))</f>
        <v>0</v>
      </c>
    </row>
    <row r="12" spans="1:20" ht="19.5" customHeight="1" thickBot="1" x14ac:dyDescent="0.3">
      <c r="A12" s="68"/>
      <c r="B12" s="12"/>
      <c r="C12" s="135"/>
      <c r="D12" s="133"/>
      <c r="E12" s="134"/>
      <c r="F12" s="139"/>
      <c r="G12" s="147"/>
      <c r="H12" s="147"/>
      <c r="I12" s="147"/>
      <c r="J12" s="147"/>
      <c r="K12" s="147"/>
      <c r="L12" s="147"/>
      <c r="M12" s="147"/>
      <c r="N12" s="148"/>
      <c r="O12" s="67" t="str">
        <f t="shared" si="0"/>
        <v/>
      </c>
      <c r="P12" s="67"/>
      <c r="Q12" s="69"/>
      <c r="R12" s="2">
        <f>SUM(F12/100)+(J12/1000)+(L12/1000)+(M13/10000)+0.0000007</f>
        <v>6.9999999999999997E-7</v>
      </c>
      <c r="T12" s="2" t="b">
        <f t="shared" si="1"/>
        <v>0</v>
      </c>
    </row>
    <row r="13" spans="1:20" ht="19.5" customHeight="1" thickBot="1" x14ac:dyDescent="0.3">
      <c r="A13" s="68"/>
      <c r="B13" s="12"/>
      <c r="C13" s="135"/>
      <c r="D13" s="133"/>
      <c r="E13" s="134"/>
      <c r="F13" s="139"/>
      <c r="G13" s="147"/>
      <c r="H13" s="147"/>
      <c r="I13" s="147"/>
      <c r="J13" s="147"/>
      <c r="K13" s="147"/>
      <c r="L13" s="147"/>
      <c r="M13" s="147"/>
      <c r="N13" s="148"/>
      <c r="O13" s="67" t="str">
        <f t="shared" si="0"/>
        <v/>
      </c>
      <c r="P13" s="67"/>
      <c r="Q13" s="69"/>
      <c r="R13" s="2">
        <f>SUM(F13/100)+(J13/1000)+(L13/1000)+(M14/10000)+0.0000006</f>
        <v>5.9999999999999997E-7</v>
      </c>
      <c r="T13" s="2" t="b">
        <f t="shared" si="1"/>
        <v>0</v>
      </c>
    </row>
    <row r="14" spans="1:20" ht="19.5" customHeight="1" thickBot="1" x14ac:dyDescent="0.3">
      <c r="A14" s="68"/>
      <c r="B14" s="12"/>
      <c r="C14" s="135"/>
      <c r="D14" s="133"/>
      <c r="E14" s="134"/>
      <c r="F14" s="139"/>
      <c r="G14" s="147"/>
      <c r="H14" s="147"/>
      <c r="I14" s="147"/>
      <c r="J14" s="147"/>
      <c r="K14" s="147"/>
      <c r="L14" s="147"/>
      <c r="M14" s="147"/>
      <c r="N14" s="148"/>
      <c r="O14" s="67" t="str">
        <f t="shared" si="0"/>
        <v/>
      </c>
      <c r="P14" s="67"/>
      <c r="Q14" s="69"/>
      <c r="R14" s="2">
        <f>SUM(F14/100)+(J14/1000)+(L14/1000)+(M14/10000)+0.0000005</f>
        <v>4.9999999999999998E-7</v>
      </c>
      <c r="T14" s="2" t="b">
        <f t="shared" si="1"/>
        <v>0</v>
      </c>
    </row>
    <row r="15" spans="1:20" ht="19.5" customHeight="1" thickBot="1" x14ac:dyDescent="0.3">
      <c r="A15" s="68"/>
      <c r="B15" s="12"/>
      <c r="C15" s="135"/>
      <c r="D15" s="133"/>
      <c r="E15" s="134"/>
      <c r="F15" s="139"/>
      <c r="G15" s="147"/>
      <c r="H15" s="147"/>
      <c r="I15" s="147"/>
      <c r="J15" s="147"/>
      <c r="K15" s="147"/>
      <c r="L15" s="147"/>
      <c r="M15" s="147"/>
      <c r="N15" s="148"/>
      <c r="O15" s="67" t="str">
        <f t="shared" si="0"/>
        <v/>
      </c>
      <c r="P15" s="67"/>
      <c r="Q15" s="69"/>
      <c r="R15" s="2">
        <f>SUM(F15/100)+(J15/1000)+(L15/1000)+(M15/10000)+0.0000004</f>
        <v>3.9999999999999998E-7</v>
      </c>
      <c r="T15" s="2" t="b">
        <f t="shared" si="1"/>
        <v>0</v>
      </c>
    </row>
    <row r="16" spans="1:20" ht="19.5" customHeight="1" thickBot="1" x14ac:dyDescent="0.3">
      <c r="A16" s="68"/>
      <c r="B16" s="12"/>
      <c r="C16" s="135"/>
      <c r="D16" s="133"/>
      <c r="E16" s="134"/>
      <c r="F16" s="139"/>
      <c r="G16" s="147"/>
      <c r="H16" s="147"/>
      <c r="I16" s="147"/>
      <c r="J16" s="147"/>
      <c r="K16" s="147"/>
      <c r="L16" s="147"/>
      <c r="M16" s="147"/>
      <c r="N16" s="148"/>
      <c r="O16" s="67" t="str">
        <f t="shared" si="0"/>
        <v/>
      </c>
      <c r="P16" s="67"/>
      <c r="Q16" s="69"/>
      <c r="R16" s="2">
        <f>SUM(F16/100)+(J16/1000)+(L16/1000)+(M16/10000)+0.0000003</f>
        <v>2.9999999999999999E-7</v>
      </c>
      <c r="T16" s="2" t="b">
        <f t="shared" si="1"/>
        <v>0</v>
      </c>
    </row>
    <row r="17" spans="1:20" ht="19.5" customHeight="1" thickBot="1" x14ac:dyDescent="0.3">
      <c r="A17" s="68"/>
      <c r="B17" s="12"/>
      <c r="C17" s="135"/>
      <c r="D17" s="133"/>
      <c r="E17" s="134"/>
      <c r="F17" s="139"/>
      <c r="G17" s="147"/>
      <c r="H17" s="147"/>
      <c r="I17" s="147"/>
      <c r="J17" s="147"/>
      <c r="K17" s="147"/>
      <c r="L17" s="147"/>
      <c r="M17" s="147"/>
      <c r="N17" s="148"/>
      <c r="O17" s="67" t="str">
        <f t="shared" ref="O17" si="2">IF(Q17="","",IF(Q17="e","",IF(Q17="m",RANK(T17,$T$9:$T$18))))</f>
        <v/>
      </c>
      <c r="P17" s="67"/>
      <c r="Q17" s="69"/>
      <c r="R17" s="2">
        <f>SUM(F17/100)+(J17/1000)+(L17/1000)+(M17/10000)+0.0000002</f>
        <v>1.9999999999999999E-7</v>
      </c>
      <c r="T17" s="2" t="b">
        <f t="shared" si="1"/>
        <v>0</v>
      </c>
    </row>
    <row r="18" spans="1:20" ht="19.5" customHeight="1" thickBot="1" x14ac:dyDescent="0.3">
      <c r="A18" s="68"/>
      <c r="B18" s="12"/>
      <c r="C18" s="135"/>
      <c r="D18" s="133"/>
      <c r="E18" s="134"/>
      <c r="F18" s="139"/>
      <c r="G18" s="147"/>
      <c r="H18" s="147"/>
      <c r="I18" s="147"/>
      <c r="J18" s="147"/>
      <c r="K18" s="147"/>
      <c r="L18" s="147"/>
      <c r="M18" s="147"/>
      <c r="N18" s="148"/>
      <c r="O18" s="67" t="str">
        <f t="shared" si="0"/>
        <v/>
      </c>
      <c r="P18" s="67"/>
      <c r="Q18" s="69"/>
      <c r="R18" s="2">
        <f>SUM(F18/100)+(J18/1000)+(L18/1000)+(M18/10000)+0.0000001</f>
        <v>9.9999999999999995E-8</v>
      </c>
      <c r="T18" s="2" t="b">
        <f t="shared" si="1"/>
        <v>0</v>
      </c>
    </row>
    <row r="19" spans="1:20" s="74" customFormat="1" ht="12" thickBot="1" x14ac:dyDescent="0.25">
      <c r="A19" s="73" t="s">
        <v>10</v>
      </c>
      <c r="Q19" s="75"/>
      <c r="R19" s="76"/>
      <c r="T19" s="76"/>
    </row>
    <row r="20" spans="1:20" ht="17.25" customHeight="1" thickTop="1" thickBot="1" x14ac:dyDescent="0.3">
      <c r="A20" s="80"/>
      <c r="B20" s="80" t="s">
        <v>11</v>
      </c>
      <c r="C20" s="13"/>
      <c r="D20" s="80" t="s">
        <v>12</v>
      </c>
      <c r="E20" s="80"/>
      <c r="G20" s="136" t="s">
        <v>23</v>
      </c>
      <c r="H20" s="137"/>
      <c r="I20" s="137"/>
      <c r="J20" s="137"/>
      <c r="K20" s="137"/>
      <c r="L20" s="137"/>
      <c r="M20" s="137"/>
      <c r="N20" s="138"/>
    </row>
    <row r="21" spans="1:20" ht="19.5" customHeight="1" thickBot="1" x14ac:dyDescent="0.3">
      <c r="A21" s="80">
        <v>1</v>
      </c>
      <c r="B21" s="14" t="str">
        <f>IF(O9=A21,B9,IF(O10=A21,B10,IF(O11=A21,B11,IF(O12=A21,B12,IF(O13=A21,B13,IF(O14=A21,B14,IF(O15=A21,B15,IF(O18=A21,B18,IF(O16=A21,B16,IF(O17=A21,B17,""))))))))))</f>
        <v/>
      </c>
      <c r="C21" s="14" t="str">
        <f>IF(O9=A21,C9,IF(O10=A21,C10,IF(O11=A21,C11,IF(O12=A21,C12,IF(O13=A21,C13,IF(O14=A21,C14,IF(O15=A21,C15,IF(O16=A21,C16,IF(O17=A21,C17,IF(O18=A21,C18,""))))))))))</f>
        <v/>
      </c>
      <c r="D21" s="153" t="str">
        <f>IF(O9=A21,F9,IF(O10=A21,F10,IF(O11=A21,F11,IF(O12=A21,F12,IF(O13=A21,F13,IF(O14=A21,F14,IF(O15=A21,F15,IF(O18=A21,F18,IF(O16=A21,F16,IF(O17=A21,F17,""))))))))))</f>
        <v/>
      </c>
      <c r="E21" s="154"/>
      <c r="F21" s="15"/>
      <c r="G21" s="149" t="str">
        <f>IF(D21="","",SUM(D21,D22,D23))</f>
        <v/>
      </c>
      <c r="H21" s="144"/>
      <c r="I21" s="144"/>
      <c r="J21" s="144"/>
      <c r="K21" s="144"/>
      <c r="L21" s="150" t="s">
        <v>12</v>
      </c>
      <c r="M21" s="151"/>
      <c r="N21" s="152"/>
    </row>
    <row r="22" spans="1:20" ht="19.5" customHeight="1" thickBot="1" x14ac:dyDescent="0.3">
      <c r="A22" s="16">
        <v>2</v>
      </c>
      <c r="B22" s="14" t="str">
        <f>IF(O10=A22,B10,IF(O11=A22,B11,IF(O12=A22,B12,IF(O13=A22,B13,IF(O14=A22,B14,IF(O15=A22,B15,IF(O16=A22,B16,IF(O9=A22,B9,IF(O17=A22,B17,IF(O18=A22,B18,""))))))))))</f>
        <v/>
      </c>
      <c r="C22" s="14" t="str">
        <f>IF(O10=A22,C10,IF(O11=A22,C11,IF(O12=A22,C12,IF(O13=A22,C13,IF(O14=A22,C14,IF(O15=A22,C15,IF(O16=A22,C16,IF(O17=A22,C17,IF(O18=A22,C18,IF(O9=A22,C9,""))))))))))</f>
        <v/>
      </c>
      <c r="D22" s="153" t="str">
        <f>IF(O10=A22,F10,IF(O11=A22,F11,IF(O12=A22,F12,IF(O13=A22,F13,IF(O14=A22,F14,IF(O15=A22,F15,IF(O16=A22,F16,IF(O9=A22,F9,IF(O17=A22,F17,IF(O18=A22,F18,""))))))))))</f>
        <v/>
      </c>
      <c r="E22" s="154"/>
    </row>
    <row r="23" spans="1:20" ht="19.5" customHeight="1" thickBot="1" x14ac:dyDescent="0.3">
      <c r="A23" s="16">
        <v>3</v>
      </c>
      <c r="B23" s="14" t="str">
        <f>IF(O11=A23,B11,IF(O12=A23,B12,IF(O13=A23,B13,IF(O14=A23,B14,IF(O15=A23,B15,IF(O16=A23,B16,IF(O17=A23,B17,IF(O10=A23,B10,IF(O18=A23,B18,IF(O9=A23,B9,""))))))))))</f>
        <v/>
      </c>
      <c r="C23" s="14" t="str">
        <f>IF(O11=A23,C11,IF(O12=A23,C12,IF(O13=A23,C13,IF(O14=A23,C14,IF(O15=A23,C15,IF(O16=A23,C16,IF(O17=A23,C17,IF(O18=A23,C18,IF(O9=A23,C9,IF(O10=A23,C10,""))))))))))</f>
        <v/>
      </c>
      <c r="D23" s="153" t="str">
        <f>IF(O11=A23,F11,IF(O12=A23,F12,IF(O13=A23,F13,IF(O14=A23,F14,IF(O15=A23,F15,IF(O16=A23,F16,IF(O17=A23,F17,IF(O10=A23,F10,IF(O18=A23,F18,IF(O9=A23,F9,""))))))))))</f>
        <v/>
      </c>
      <c r="E23" s="154"/>
    </row>
    <row r="24" spans="1:20" ht="19.5" customHeight="1" thickBot="1" x14ac:dyDescent="0.3">
      <c r="A24" s="16">
        <v>4</v>
      </c>
      <c r="B24" s="14" t="str">
        <f>IF(O12=A24,B12,IF(O13=A24,B13,IF(O14=A24,B14,IF(O15=A24,B15,IF(O16=A24,B16,IF(O17=A24,B17,IF(O18=A24,B18,IF(O11=A24,B11,IF(O9=A24,B9,IF(O10=A24,B10,""))))))))))</f>
        <v/>
      </c>
      <c r="C24" s="14" t="str">
        <f>IF(O12=A24,C12,IF(O13=A24,C13,IF(O14=A24,C14,IF(O15=A24,C15,IF(O16=A24,C16,IF(O17=A24,C17,IF(O18=A24,C18,IF(O9=A24,C9,IF(O10=A24,C10,IF(O11=A24,C11,""))))))))))</f>
        <v/>
      </c>
      <c r="D24" s="153" t="str">
        <f>IF(O12=A24,F12,IF(O13=A24,F13,IF(O14=A24,F14,IF(O15=A24,F15,IF(O16=A24,F16,IF(O17=A24,F17,IF(O18=A24,F18,IF(O11=A24,F11,IF(O9=A24,F9,IF(O10=A24,F10,""))))))))))</f>
        <v/>
      </c>
      <c r="E24" s="154"/>
    </row>
    <row r="25" spans="1:20" s="3" customFormat="1" ht="17.25" customHeight="1" thickBot="1" x14ac:dyDescent="0.3">
      <c r="A25" s="17"/>
      <c r="B25" s="18" t="s">
        <v>13</v>
      </c>
      <c r="C25" s="18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8"/>
      <c r="Q25" s="64"/>
      <c r="R25" s="6"/>
      <c r="T25" s="6"/>
    </row>
    <row r="26" spans="1:20" ht="6" customHeight="1" thickTop="1" thickBot="1" x14ac:dyDescent="0.3">
      <c r="O26" s="171" t="s">
        <v>5</v>
      </c>
      <c r="P26" s="173"/>
      <c r="Q26" s="158" t="s">
        <v>6</v>
      </c>
    </row>
    <row r="27" spans="1:20" s="11" customFormat="1" ht="22.5" customHeight="1" thickBot="1" x14ac:dyDescent="0.3">
      <c r="A27" s="67" t="s">
        <v>7</v>
      </c>
      <c r="B27" s="67" t="s">
        <v>8</v>
      </c>
      <c r="C27" s="156" t="s">
        <v>14</v>
      </c>
      <c r="D27" s="132"/>
      <c r="E27" s="111"/>
      <c r="F27" s="175" t="s">
        <v>23</v>
      </c>
      <c r="G27" s="132"/>
      <c r="H27" s="132"/>
      <c r="I27" s="132"/>
      <c r="J27" s="132"/>
      <c r="K27" s="132"/>
      <c r="L27" s="132"/>
      <c r="M27" s="132"/>
      <c r="N27" s="111"/>
      <c r="O27" s="172"/>
      <c r="P27" s="174"/>
      <c r="Q27" s="159"/>
      <c r="R27" s="10"/>
      <c r="T27" s="10"/>
    </row>
    <row r="28" spans="1:20" ht="19.5" customHeight="1" thickBot="1" x14ac:dyDescent="0.3">
      <c r="A28" s="68"/>
      <c r="B28" s="12"/>
      <c r="C28" s="135"/>
      <c r="D28" s="133"/>
      <c r="E28" s="134"/>
      <c r="F28" s="139"/>
      <c r="G28" s="140"/>
      <c r="H28" s="140"/>
      <c r="I28" s="140"/>
      <c r="J28" s="140"/>
      <c r="K28" s="141"/>
      <c r="L28" s="141"/>
      <c r="M28" s="141"/>
      <c r="N28" s="142"/>
      <c r="O28" s="67" t="str">
        <f t="shared" ref="O28:O37" si="3">IF(Q28="","",IF(Q28="e","",IF(Q28="m",RANK(T28,$T$28:$T$37))))</f>
        <v/>
      </c>
      <c r="P28" s="67"/>
      <c r="Q28" s="70"/>
      <c r="R28" s="2">
        <f>SUM(F28/100)+(J28/1000)+(M28/1000)+(L28/10000)+0.000001</f>
        <v>9.9999999999999995E-7</v>
      </c>
      <c r="T28" s="2" t="b">
        <f t="shared" ref="T28:T36" si="4">IF(Q28="m",SUM(R28+N28),IF(Q28="e",0))</f>
        <v>0</v>
      </c>
    </row>
    <row r="29" spans="1:20" ht="19.5" customHeight="1" thickBot="1" x14ac:dyDescent="0.3">
      <c r="A29" s="68"/>
      <c r="B29" s="12"/>
      <c r="C29" s="135"/>
      <c r="D29" s="133"/>
      <c r="E29" s="134"/>
      <c r="F29" s="139"/>
      <c r="G29" s="140"/>
      <c r="H29" s="140"/>
      <c r="I29" s="140"/>
      <c r="J29" s="140"/>
      <c r="K29" s="141"/>
      <c r="L29" s="141"/>
      <c r="M29" s="141"/>
      <c r="N29" s="142"/>
      <c r="O29" s="67" t="str">
        <f t="shared" si="3"/>
        <v/>
      </c>
      <c r="P29" s="67"/>
      <c r="Q29" s="69"/>
      <c r="R29" s="2">
        <f>SUM(F29/100)+(J29/1000)+(L29/1000)+(M29/10000)+0.0000009</f>
        <v>8.9999999999999996E-7</v>
      </c>
      <c r="T29" s="2" t="b">
        <f t="shared" si="4"/>
        <v>0</v>
      </c>
    </row>
    <row r="30" spans="1:20" ht="19.5" customHeight="1" thickBot="1" x14ac:dyDescent="0.3">
      <c r="A30" s="68"/>
      <c r="B30" s="12"/>
      <c r="C30" s="135"/>
      <c r="D30" s="133"/>
      <c r="E30" s="134"/>
      <c r="F30" s="139"/>
      <c r="G30" s="140"/>
      <c r="H30" s="140"/>
      <c r="I30" s="140"/>
      <c r="J30" s="140"/>
      <c r="K30" s="141"/>
      <c r="L30" s="141"/>
      <c r="M30" s="141"/>
      <c r="N30" s="142"/>
      <c r="O30" s="67" t="str">
        <f t="shared" si="3"/>
        <v/>
      </c>
      <c r="P30" s="67"/>
      <c r="Q30" s="69"/>
      <c r="R30" s="2">
        <f>SUM(F30/100)+(J30/1000)+(L30/1000)+(M30/10000)+0.0000008</f>
        <v>7.9999999999999996E-7</v>
      </c>
      <c r="T30" s="2" t="b">
        <f t="shared" si="4"/>
        <v>0</v>
      </c>
    </row>
    <row r="31" spans="1:20" ht="19.5" customHeight="1" thickBot="1" x14ac:dyDescent="0.3">
      <c r="A31" s="68"/>
      <c r="B31" s="12"/>
      <c r="C31" s="135"/>
      <c r="D31" s="133"/>
      <c r="E31" s="134"/>
      <c r="F31" s="139"/>
      <c r="G31" s="140"/>
      <c r="H31" s="140"/>
      <c r="I31" s="140"/>
      <c r="J31" s="140"/>
      <c r="K31" s="141"/>
      <c r="L31" s="141"/>
      <c r="M31" s="141"/>
      <c r="N31" s="142"/>
      <c r="O31" s="67" t="str">
        <f t="shared" si="3"/>
        <v/>
      </c>
      <c r="P31" s="67"/>
      <c r="Q31" s="69"/>
      <c r="R31" s="2">
        <f>SUM(F31/100)+(J31/1000)+(L31/1000)+(M31/10000)+0.0000007</f>
        <v>6.9999999999999997E-7</v>
      </c>
      <c r="T31" s="2" t="b">
        <f t="shared" si="4"/>
        <v>0</v>
      </c>
    </row>
    <row r="32" spans="1:20" ht="19.5" customHeight="1" thickBot="1" x14ac:dyDescent="0.3">
      <c r="A32" s="68"/>
      <c r="B32" s="12"/>
      <c r="C32" s="135"/>
      <c r="D32" s="133"/>
      <c r="E32" s="134"/>
      <c r="F32" s="139"/>
      <c r="G32" s="140"/>
      <c r="H32" s="140"/>
      <c r="I32" s="140"/>
      <c r="J32" s="140"/>
      <c r="K32" s="141"/>
      <c r="L32" s="141"/>
      <c r="M32" s="141"/>
      <c r="N32" s="142"/>
      <c r="O32" s="67" t="str">
        <f t="shared" si="3"/>
        <v/>
      </c>
      <c r="P32" s="67"/>
      <c r="Q32" s="69"/>
      <c r="R32" s="2">
        <f>SUM(F32/100)+(J32/1000)+(L32/1000)+(M32/10000)+0.0000006</f>
        <v>5.9999999999999997E-7</v>
      </c>
      <c r="T32" s="2" t="b">
        <f t="shared" si="4"/>
        <v>0</v>
      </c>
    </row>
    <row r="33" spans="1:20" ht="19.5" customHeight="1" thickBot="1" x14ac:dyDescent="0.3">
      <c r="A33" s="68"/>
      <c r="B33" s="12"/>
      <c r="C33" s="135"/>
      <c r="D33" s="133"/>
      <c r="E33" s="134"/>
      <c r="F33" s="139"/>
      <c r="G33" s="140"/>
      <c r="H33" s="140"/>
      <c r="I33" s="140"/>
      <c r="J33" s="140"/>
      <c r="K33" s="141"/>
      <c r="L33" s="141"/>
      <c r="M33" s="141"/>
      <c r="N33" s="142"/>
      <c r="O33" s="67" t="str">
        <f t="shared" si="3"/>
        <v/>
      </c>
      <c r="P33" s="67"/>
      <c r="Q33" s="69"/>
      <c r="R33" s="2">
        <f>SUM(F33/100)+(J33/1000)+(I33/1000)+(H33/10000)+0.0000005</f>
        <v>4.9999999999999998E-7</v>
      </c>
      <c r="T33" s="2" t="b">
        <f t="shared" si="4"/>
        <v>0</v>
      </c>
    </row>
    <row r="34" spans="1:20" ht="19.5" customHeight="1" thickBot="1" x14ac:dyDescent="0.3">
      <c r="A34" s="68"/>
      <c r="B34" s="12"/>
      <c r="C34" s="135"/>
      <c r="D34" s="133"/>
      <c r="E34" s="134"/>
      <c r="F34" s="139"/>
      <c r="G34" s="140"/>
      <c r="H34" s="140"/>
      <c r="I34" s="140"/>
      <c r="J34" s="140"/>
      <c r="K34" s="141"/>
      <c r="L34" s="141"/>
      <c r="M34" s="141"/>
      <c r="N34" s="142"/>
      <c r="O34" s="67" t="str">
        <f t="shared" si="3"/>
        <v/>
      </c>
      <c r="P34" s="67"/>
      <c r="Q34" s="69"/>
      <c r="R34" s="2">
        <f>SUM(F34/100)+(J34/1000)+(L34/1000)+(M34/10000)+0.0000004</f>
        <v>3.9999999999999998E-7</v>
      </c>
      <c r="T34" s="2" t="b">
        <f t="shared" si="4"/>
        <v>0</v>
      </c>
    </row>
    <row r="35" spans="1:20" ht="19.5" customHeight="1" thickBot="1" x14ac:dyDescent="0.3">
      <c r="A35" s="68"/>
      <c r="B35" s="12"/>
      <c r="C35" s="135"/>
      <c r="D35" s="133"/>
      <c r="E35" s="134"/>
      <c r="F35" s="139"/>
      <c r="G35" s="140"/>
      <c r="H35" s="140"/>
      <c r="I35" s="140"/>
      <c r="J35" s="140"/>
      <c r="K35" s="141"/>
      <c r="L35" s="141"/>
      <c r="M35" s="141"/>
      <c r="N35" s="142"/>
      <c r="O35" s="67" t="str">
        <f t="shared" si="3"/>
        <v/>
      </c>
      <c r="P35" s="67"/>
      <c r="Q35" s="69"/>
      <c r="R35" s="2">
        <f>SUM(F35/100)+(J35/1000)+(L35/1000)+(M35/10000)+0.0000003</f>
        <v>2.9999999999999999E-7</v>
      </c>
      <c r="T35" s="2" t="b">
        <f t="shared" si="4"/>
        <v>0</v>
      </c>
    </row>
    <row r="36" spans="1:20" ht="19.5" customHeight="1" thickBot="1" x14ac:dyDescent="0.3">
      <c r="A36" s="68"/>
      <c r="B36" s="12"/>
      <c r="C36" s="135"/>
      <c r="D36" s="133"/>
      <c r="E36" s="134"/>
      <c r="F36" s="139"/>
      <c r="G36" s="141"/>
      <c r="H36" s="141"/>
      <c r="I36" s="141"/>
      <c r="J36" s="141"/>
      <c r="K36" s="141"/>
      <c r="L36" s="141"/>
      <c r="M36" s="141"/>
      <c r="N36" s="142"/>
      <c r="O36" s="67" t="str">
        <f t="shared" si="3"/>
        <v/>
      </c>
      <c r="P36" s="67"/>
      <c r="Q36" s="69"/>
      <c r="R36" s="2">
        <f>SUM(F36/100)+(J36/1000)+(L36/1000)+(M36/10000)+0.0000002</f>
        <v>1.9999999999999999E-7</v>
      </c>
      <c r="T36" s="2" t="b">
        <f t="shared" si="4"/>
        <v>0</v>
      </c>
    </row>
    <row r="37" spans="1:20" ht="19.5" customHeight="1" thickBot="1" x14ac:dyDescent="0.3">
      <c r="A37" s="68"/>
      <c r="B37" s="12"/>
      <c r="C37" s="135"/>
      <c r="D37" s="133"/>
      <c r="E37" s="134"/>
      <c r="F37" s="139"/>
      <c r="G37" s="140"/>
      <c r="H37" s="140"/>
      <c r="I37" s="140"/>
      <c r="J37" s="140"/>
      <c r="K37" s="141"/>
      <c r="L37" s="141"/>
      <c r="M37" s="141"/>
      <c r="N37" s="142"/>
      <c r="O37" s="67" t="str">
        <f t="shared" si="3"/>
        <v/>
      </c>
      <c r="P37" s="67"/>
      <c r="Q37" s="69"/>
      <c r="R37" s="2">
        <f>SUM(F37/100)+(J37/1000)+(L37/1000)+(M37/10000)+0.0000001</f>
        <v>9.9999999999999995E-8</v>
      </c>
      <c r="T37" s="2" t="b">
        <f t="shared" ref="T37" si="5">IF(Q37="m",SUM(R37+N37),IF(Q37="e",0))</f>
        <v>0</v>
      </c>
    </row>
    <row r="38" spans="1:20" ht="13.5" customHeight="1" thickBot="1" x14ac:dyDescent="0.3">
      <c r="A38" s="73" t="s">
        <v>10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O38" s="19"/>
    </row>
    <row r="39" spans="1:20" ht="19.5" customHeight="1" thickTop="1" thickBot="1" x14ac:dyDescent="0.3">
      <c r="A39" s="80"/>
      <c r="B39" s="80" t="s">
        <v>11</v>
      </c>
      <c r="C39" s="13"/>
      <c r="D39" s="80" t="s">
        <v>12</v>
      </c>
      <c r="E39" s="80"/>
      <c r="G39" s="136" t="s">
        <v>23</v>
      </c>
      <c r="H39" s="137"/>
      <c r="I39" s="137"/>
      <c r="J39" s="137"/>
      <c r="K39" s="137"/>
      <c r="L39" s="137"/>
      <c r="M39" s="137"/>
      <c r="N39" s="138"/>
      <c r="O39" s="19"/>
    </row>
    <row r="40" spans="1:20" ht="19.5" customHeight="1" thickBot="1" x14ac:dyDescent="0.3">
      <c r="A40" s="80">
        <v>1</v>
      </c>
      <c r="B40" s="14" t="str">
        <f>IF(O28=A40,B28,IF(O29=A40,B29,IF(O30=A40,B30,IF(O31=A40,B31,IF(O32=A40,B32,IF(O33=A40,B33,IF(O34=A40,B34,IF(O35=A40,B35,IF(O36=A40,B36,IF(O37=A40,B37,""))))))))))</f>
        <v/>
      </c>
      <c r="C40" s="14" t="str">
        <f>IF(O28=A40,C28,IF(O29=A40,C29,IF(O30=A40,C30,IF(O31=A40,C31,IF(O32=A40,C32,IF(O33=A40,C33,IF(O34=A40,C34,IF(O35=A40,C35,IF(O36=A40,C36,IF(O37=A40,C37,""))))))))))</f>
        <v/>
      </c>
      <c r="D40" s="153" t="str">
        <f>IF(O28=A40,F28,IF(O29=A40,F29,IF(O30=A40,F30,IF(O31=A40,F31,IF(O32=A40,F32,IF(O33=A40,F33,IF(O34=A40,F34,IF(O35=A40,F35,IF(O36=A40,F36,IF(O37=A40,F37,""))))))))))</f>
        <v/>
      </c>
      <c r="E40" s="154"/>
      <c r="G40" s="143"/>
      <c r="H40" s="144"/>
      <c r="I40" s="144"/>
      <c r="J40" s="144"/>
      <c r="K40" s="144"/>
      <c r="L40" s="145" t="s">
        <v>12</v>
      </c>
      <c r="M40" s="144"/>
      <c r="N40" s="146"/>
      <c r="O40" s="19"/>
    </row>
    <row r="41" spans="1:20" ht="19.5" customHeight="1" thickBot="1" x14ac:dyDescent="0.3">
      <c r="A41" s="80">
        <v>2</v>
      </c>
      <c r="B41" s="14" t="str">
        <f>IF(O29=A41,B29,IF(O30=A41,B30,IF(O31=A41,B31,IF(O32=A41,B32,IF(O33=A41,B33,IF(O34=A41,B34,IF(O35=A41,B35,IF(O36=A41,B36,IF(O37=A41,B37,IF(O28=A41,B28,""))))))))))</f>
        <v/>
      </c>
      <c r="C41" s="14" t="str">
        <f>IF(O29=A41,C29,IF(O30=A41,C30,IF(O31=A41,C31,IF(O32=A41,C32,IF(O33=A41,C33,IF(O34=A41,C34,IF(O35=A41,C35,IF(O36=A41,C36,IF(O37=A41,C37,IF(O28=A41,C28,""))))))))))</f>
        <v/>
      </c>
      <c r="D41" s="153" t="str">
        <f>IF(O29=A41,F29,IF(O30=A41,F30,IF(O31=A41,F31,IF(O32=A41,F32,IF(O33=A41,F33,IF(O34=A41,F34,IF(O35=A41,F35,IF(O36=A41,F36,IF(O37=A41,F37,IF(O28=A41,F28,""))))))))))</f>
        <v/>
      </c>
      <c r="E41" s="154"/>
      <c r="O41" s="19"/>
    </row>
    <row r="42" spans="1:20" ht="19.5" customHeight="1" thickBot="1" x14ac:dyDescent="0.3">
      <c r="A42" s="80">
        <v>3</v>
      </c>
      <c r="B42" s="14" t="str">
        <f>IF(O30=A42,B30,IF(O31=A42,B31,IF(O32=A42,B32,IF(O33=A42,B33,IF(O34=A42,B34,IF(O35=A42,B35,IF(O36=A42,B36,IF(O37=A42,B37,IF(O28=A42,B28,IF(O29=A42,B29,""))))))))))</f>
        <v/>
      </c>
      <c r="C42" s="14" t="str">
        <f>IF(O30=A42,C30,IF(O31=A42,C31,IF(O32=A42,C32,IF(O33=A42,C33,IF(O34=A42,C34,IF(O35=A42,C35,IF(O36=A42,C36,IF(O37=A42,C37,IF(O28=A42,C28,IF(O29=A42,C29,""))))))))))</f>
        <v/>
      </c>
      <c r="D42" s="153" t="str">
        <f>IF(O30=A42,F30,IF(O31=A42,F31,IF(O32=A42,F32,IF(O33=A42,F33,IF(O34=A42,F34,IF(O35=A42,F35,IF(O36=A42,F36,IF(O37=A42,F37,IF(O28=A42,F28,IF(O29=A42,F29,""))))))))))</f>
        <v/>
      </c>
      <c r="E42" s="154"/>
      <c r="O42" s="19"/>
    </row>
    <row r="43" spans="1:20" ht="18" customHeight="1" thickBot="1" x14ac:dyDescent="0.3">
      <c r="A43" s="80">
        <v>4</v>
      </c>
      <c r="B43" s="14" t="str">
        <f>IF(O31=A43,B31,IF(O32=A43,B32,IF(O33=A43,B33,IF(O34=A43,B34,IF(O35=A43,B35,IF(O36=A43,B36,IF(O37=A43,B37,IF(O28=A43,B28,IF(O29=A43,B29,IF(O30=A43,B30,""))))))))))</f>
        <v/>
      </c>
      <c r="C43" s="14" t="str">
        <f>IF(O31=A43,C31,IF(O32=A43,C32,IF(O33=A43,C33,IF(O34=A43,C34,IF(O35=A43,C35,IF(O36=A43,C36,IF(O37=A43,C37,IF(O28=A43,C28,IF(O29=A43,C29,IF(O30=A43,C30,""))))))))))</f>
        <v/>
      </c>
      <c r="D43" s="153" t="str">
        <f>IF(O31=A43,F31,IF(O32=A43,F32,IF(O33=A43,F33,IF(O34=A43,F34,IF(O35=A43,F35,IF(O36=A43,F36,IF(O37=A43,F37,IF(O28=A43,F28,IF(O29=A43,F29,IF(O30=A43,F30,""))))))))))</f>
        <v/>
      </c>
      <c r="E43" s="154"/>
      <c r="O43" s="19"/>
    </row>
    <row r="45" spans="1:20" ht="15.75" thickBot="1" x14ac:dyDescent="0.3">
      <c r="B45" s="3" t="s">
        <v>15</v>
      </c>
      <c r="C45" s="3"/>
      <c r="D45" s="71"/>
      <c r="E45" s="71"/>
      <c r="F45" s="71"/>
      <c r="G45" s="71"/>
      <c r="H45" s="71"/>
      <c r="I45" s="71"/>
      <c r="J45" s="71"/>
      <c r="K45" s="20"/>
      <c r="L45" s="20"/>
      <c r="M45" s="20"/>
      <c r="N45" s="20"/>
      <c r="O45" s="20"/>
    </row>
    <row r="46" spans="1:20" ht="15.75" thickTop="1" x14ac:dyDescent="0.25">
      <c r="B46" s="3"/>
      <c r="C46" s="3"/>
      <c r="D46" s="72"/>
      <c r="E46" s="72"/>
      <c r="F46" s="72"/>
      <c r="G46" s="72"/>
      <c r="H46" s="72"/>
      <c r="I46" s="72"/>
      <c r="J46" s="72"/>
      <c r="K46" s="21"/>
      <c r="L46" s="21"/>
      <c r="M46" s="21"/>
      <c r="N46" s="21"/>
      <c r="O46" s="21"/>
    </row>
  </sheetData>
  <sheetProtection algorithmName="SHA-512" hashValue="baCYwv+Cx0Xaw61Rrqx0/DmmuMroTdvNiPrh9ecXD9zqissG4zgz/NEFR1pKXvLf+12AVt8VW6IZYIT97zD8ww==" saltValue="cEqGlEv0ZhBUXsC1Kwl+ag==" spinCount="100000" sheet="1" objects="1" scenarios="1"/>
  <protectedRanges>
    <protectedRange sqref="D25:Q25" name="Bereich7"/>
    <protectedRange sqref="D6" name="Bereich6"/>
    <protectedRange sqref="N5:Q5" name="Bereich5"/>
    <protectedRange sqref="I5" name="Bereich4"/>
    <protectedRange sqref="C5" name="Bereich3"/>
    <protectedRange sqref="B28:N37" name="Bereich2_1_1"/>
    <protectedRange sqref="B9:E18 F12:K18 L9:N18 F9:J11" name="Bereich1_1_1"/>
  </protectedRanges>
  <mergeCells count="69">
    <mergeCell ref="C27:E27"/>
    <mergeCell ref="C28:E28"/>
    <mergeCell ref="Q26:Q27"/>
    <mergeCell ref="D21:E21"/>
    <mergeCell ref="C5:E5"/>
    <mergeCell ref="D6:N6"/>
    <mergeCell ref="O7:O8"/>
    <mergeCell ref="P7:P8"/>
    <mergeCell ref="Q7:Q8"/>
    <mergeCell ref="H5:K5"/>
    <mergeCell ref="N5:Q5"/>
    <mergeCell ref="O26:O27"/>
    <mergeCell ref="P26:P27"/>
    <mergeCell ref="F27:N27"/>
    <mergeCell ref="D23:E23"/>
    <mergeCell ref="D24:E24"/>
    <mergeCell ref="D25:N25"/>
    <mergeCell ref="C15:E15"/>
    <mergeCell ref="C16:E16"/>
    <mergeCell ref="C17:E17"/>
    <mergeCell ref="C18:E18"/>
    <mergeCell ref="F8:N8"/>
    <mergeCell ref="F9:N9"/>
    <mergeCell ref="C8:E8"/>
    <mergeCell ref="C9:E9"/>
    <mergeCell ref="D22:E22"/>
    <mergeCell ref="C10:E10"/>
    <mergeCell ref="C11:E11"/>
    <mergeCell ref="C12:E12"/>
    <mergeCell ref="C13:E13"/>
    <mergeCell ref="C14:E14"/>
    <mergeCell ref="F15:N15"/>
    <mergeCell ref="F16:N16"/>
    <mergeCell ref="F17:N17"/>
    <mergeCell ref="F18:N18"/>
    <mergeCell ref="G20:N20"/>
    <mergeCell ref="F10:N10"/>
    <mergeCell ref="D43:E43"/>
    <mergeCell ref="D40:E40"/>
    <mergeCell ref="D41:E41"/>
    <mergeCell ref="D42:E42"/>
    <mergeCell ref="C34:E34"/>
    <mergeCell ref="C35:E35"/>
    <mergeCell ref="C36:E36"/>
    <mergeCell ref="C37:E37"/>
    <mergeCell ref="F11:N11"/>
    <mergeCell ref="F12:N12"/>
    <mergeCell ref="F13:N13"/>
    <mergeCell ref="F14:N14"/>
    <mergeCell ref="G21:K21"/>
    <mergeCell ref="L21:N21"/>
    <mergeCell ref="G40:K40"/>
    <mergeCell ref="L40:N40"/>
    <mergeCell ref="F30:N30"/>
    <mergeCell ref="F31:N31"/>
    <mergeCell ref="F32:N32"/>
    <mergeCell ref="F33:N33"/>
    <mergeCell ref="F34:N34"/>
    <mergeCell ref="F35:N35"/>
    <mergeCell ref="F36:N36"/>
    <mergeCell ref="F37:N37"/>
    <mergeCell ref="C32:E32"/>
    <mergeCell ref="G39:N39"/>
    <mergeCell ref="C33:E33"/>
    <mergeCell ref="F28:N28"/>
    <mergeCell ref="F29:N29"/>
    <mergeCell ref="C29:E29"/>
    <mergeCell ref="C30:E30"/>
    <mergeCell ref="C31:E31"/>
  </mergeCells>
  <pageMargins left="0.39370078740157483" right="0.39370078740157483" top="0.19685039370078741" bottom="0.19685039370078741" header="0" footer="0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 mit Einzelschuss</vt:lpstr>
      <vt:lpstr>Auswertung ohne Einzelschuss</vt:lpstr>
    </vt:vector>
  </TitlesOfParts>
  <Company>Avnet,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Goertz, Josef (ATS)</dc:creator>
  <cp:lastModifiedBy>Josef</cp:lastModifiedBy>
  <cp:lastPrinted>2019-10-11T15:21:36Z</cp:lastPrinted>
  <dcterms:created xsi:type="dcterms:W3CDTF">2017-07-14T11:39:11Z</dcterms:created>
  <dcterms:modified xsi:type="dcterms:W3CDTF">2019-10-12T14:11:09Z</dcterms:modified>
</cp:coreProperties>
</file>